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AB92" i="4" l="1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P91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P45" i="4"/>
  <c r="K42" i="5"/>
  <c r="J42" i="5"/>
  <c r="I42" i="5"/>
  <c r="H42" i="5"/>
  <c r="G42" i="5"/>
  <c r="F42" i="5"/>
  <c r="E42" i="5"/>
  <c r="M42" i="5" s="1"/>
  <c r="D42" i="5"/>
  <c r="C42" i="5"/>
  <c r="B42" i="5"/>
  <c r="K41" i="5"/>
  <c r="J41" i="5"/>
  <c r="I41" i="5"/>
  <c r="H41" i="5"/>
  <c r="G41" i="5"/>
  <c r="F41" i="5"/>
  <c r="E41" i="5"/>
  <c r="L41" i="5" s="1"/>
  <c r="D41" i="5"/>
  <c r="C41" i="5"/>
  <c r="B41" i="5"/>
  <c r="K40" i="5"/>
  <c r="J40" i="5"/>
  <c r="I40" i="5"/>
  <c r="H40" i="5"/>
  <c r="G40" i="5"/>
  <c r="F40" i="5"/>
  <c r="E40" i="5"/>
  <c r="L40" i="5" s="1"/>
  <c r="D40" i="5"/>
  <c r="C40" i="5"/>
  <c r="B40" i="5"/>
  <c r="K39" i="5"/>
  <c r="J39" i="5"/>
  <c r="I39" i="5"/>
  <c r="H39" i="5"/>
  <c r="G39" i="5"/>
  <c r="F39" i="5"/>
  <c r="E39" i="5"/>
  <c r="L39" i="5" s="1"/>
  <c r="D39" i="5"/>
  <c r="C39" i="5"/>
  <c r="B39" i="5"/>
  <c r="A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A35" i="5"/>
  <c r="K34" i="5"/>
  <c r="J34" i="5"/>
  <c r="I34" i="5"/>
  <c r="H34" i="5"/>
  <c r="G34" i="5"/>
  <c r="F34" i="5"/>
  <c r="E34" i="5"/>
  <c r="M34" i="5" s="1"/>
  <c r="D34" i="5"/>
  <c r="C34" i="5"/>
  <c r="B34" i="5"/>
  <c r="K33" i="5"/>
  <c r="J33" i="5"/>
  <c r="I33" i="5"/>
  <c r="H33" i="5"/>
  <c r="G33" i="5"/>
  <c r="F33" i="5"/>
  <c r="E33" i="5"/>
  <c r="L33" i="5" s="1"/>
  <c r="D33" i="5"/>
  <c r="C33" i="5"/>
  <c r="B33" i="5"/>
  <c r="K32" i="5"/>
  <c r="J32" i="5"/>
  <c r="I32" i="5"/>
  <c r="H32" i="5"/>
  <c r="G32" i="5"/>
  <c r="F32" i="5"/>
  <c r="E32" i="5"/>
  <c r="L32" i="5" s="1"/>
  <c r="D32" i="5"/>
  <c r="C32" i="5"/>
  <c r="B32" i="5"/>
  <c r="K31" i="5"/>
  <c r="J31" i="5"/>
  <c r="I31" i="5"/>
  <c r="H31" i="5"/>
  <c r="G31" i="5"/>
  <c r="F31" i="5"/>
  <c r="E31" i="5"/>
  <c r="L31" i="5" s="1"/>
  <c r="D31" i="5"/>
  <c r="C31" i="5"/>
  <c r="B31" i="5"/>
  <c r="A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A27" i="5"/>
  <c r="K26" i="5"/>
  <c r="J26" i="5"/>
  <c r="I26" i="5"/>
  <c r="H26" i="5"/>
  <c r="G26" i="5"/>
  <c r="F26" i="5"/>
  <c r="E26" i="5"/>
  <c r="M26" i="5" s="1"/>
  <c r="D26" i="5"/>
  <c r="C26" i="5"/>
  <c r="B26" i="5"/>
  <c r="K25" i="5"/>
  <c r="J25" i="5"/>
  <c r="I25" i="5"/>
  <c r="H25" i="5"/>
  <c r="G25" i="5"/>
  <c r="F25" i="5"/>
  <c r="E25" i="5"/>
  <c r="L25" i="5" s="1"/>
  <c r="D25" i="5"/>
  <c r="C25" i="5"/>
  <c r="B25" i="5"/>
  <c r="K24" i="5"/>
  <c r="J24" i="5"/>
  <c r="I24" i="5"/>
  <c r="H24" i="5"/>
  <c r="G24" i="5"/>
  <c r="F24" i="5"/>
  <c r="E24" i="5"/>
  <c r="L24" i="5" s="1"/>
  <c r="D24" i="5"/>
  <c r="C24" i="5"/>
  <c r="B24" i="5"/>
  <c r="K23" i="5"/>
  <c r="J23" i="5"/>
  <c r="I23" i="5"/>
  <c r="H23" i="5"/>
  <c r="G23" i="5"/>
  <c r="F23" i="5"/>
  <c r="E23" i="5"/>
  <c r="L23" i="5" s="1"/>
  <c r="D23" i="5"/>
  <c r="C23" i="5"/>
  <c r="B23" i="5"/>
  <c r="A23" i="5"/>
  <c r="K22" i="5"/>
  <c r="J22" i="5"/>
  <c r="I22" i="5"/>
  <c r="H22" i="5"/>
  <c r="G22" i="5"/>
  <c r="F22" i="5"/>
  <c r="E22" i="5"/>
  <c r="L22" i="5" s="1"/>
  <c r="D22" i="5"/>
  <c r="C22" i="5"/>
  <c r="B22" i="5"/>
  <c r="K21" i="5"/>
  <c r="J21" i="5"/>
  <c r="I21" i="5"/>
  <c r="H21" i="5"/>
  <c r="G21" i="5"/>
  <c r="F21" i="5"/>
  <c r="E21" i="5"/>
  <c r="L21" i="5" s="1"/>
  <c r="D21" i="5"/>
  <c r="C21" i="5"/>
  <c r="B21" i="5"/>
  <c r="K20" i="5"/>
  <c r="J20" i="5"/>
  <c r="I20" i="5"/>
  <c r="H20" i="5"/>
  <c r="G20" i="5"/>
  <c r="F20" i="5"/>
  <c r="E20" i="5"/>
  <c r="L20" i="5" s="1"/>
  <c r="D20" i="5"/>
  <c r="C20" i="5"/>
  <c r="B20" i="5"/>
  <c r="K19" i="5"/>
  <c r="J19" i="5"/>
  <c r="I19" i="5"/>
  <c r="H19" i="5"/>
  <c r="G19" i="5"/>
  <c r="F19" i="5"/>
  <c r="E19" i="5"/>
  <c r="L19" i="5" s="1"/>
  <c r="D19" i="5"/>
  <c r="C19" i="5"/>
  <c r="B19" i="5"/>
  <c r="A19" i="5"/>
  <c r="K18" i="5"/>
  <c r="J18" i="5"/>
  <c r="I18" i="5"/>
  <c r="H18" i="5"/>
  <c r="G18" i="5"/>
  <c r="F18" i="5"/>
  <c r="E18" i="5"/>
  <c r="M18" i="5" s="1"/>
  <c r="D18" i="5"/>
  <c r="C18" i="5"/>
  <c r="B18" i="5"/>
  <c r="K17" i="5"/>
  <c r="J17" i="5"/>
  <c r="I17" i="5"/>
  <c r="H17" i="5"/>
  <c r="G17" i="5"/>
  <c r="F17" i="5"/>
  <c r="E17" i="5"/>
  <c r="L17" i="5" s="1"/>
  <c r="D17" i="5"/>
  <c r="C17" i="5"/>
  <c r="B17" i="5"/>
  <c r="K16" i="5"/>
  <c r="J16" i="5"/>
  <c r="I16" i="5"/>
  <c r="H16" i="5"/>
  <c r="G16" i="5"/>
  <c r="F16" i="5"/>
  <c r="E16" i="5"/>
  <c r="L16" i="5" s="1"/>
  <c r="D16" i="5"/>
  <c r="C16" i="5"/>
  <c r="B16" i="5"/>
  <c r="K15" i="5"/>
  <c r="J15" i="5"/>
  <c r="I15" i="5"/>
  <c r="H15" i="5"/>
  <c r="G15" i="5"/>
  <c r="F15" i="5"/>
  <c r="E15" i="5"/>
  <c r="L15" i="5" s="1"/>
  <c r="D15" i="5"/>
  <c r="C15" i="5"/>
  <c r="B15" i="5"/>
  <c r="A15" i="5"/>
  <c r="K14" i="5"/>
  <c r="J14" i="5"/>
  <c r="I14" i="5"/>
  <c r="H14" i="5"/>
  <c r="G14" i="5"/>
  <c r="F14" i="5"/>
  <c r="E14" i="5"/>
  <c r="L14" i="5" s="1"/>
  <c r="D14" i="5"/>
  <c r="C14" i="5"/>
  <c r="B14" i="5"/>
  <c r="K13" i="5"/>
  <c r="J13" i="5"/>
  <c r="I13" i="5"/>
  <c r="H13" i="5"/>
  <c r="G13" i="5"/>
  <c r="F13" i="5"/>
  <c r="E13" i="5"/>
  <c r="L13" i="5" s="1"/>
  <c r="D13" i="5"/>
  <c r="C13" i="5"/>
  <c r="B13" i="5"/>
  <c r="K12" i="5"/>
  <c r="J12" i="5"/>
  <c r="I12" i="5"/>
  <c r="H12" i="5"/>
  <c r="G12" i="5"/>
  <c r="F12" i="5"/>
  <c r="E12" i="5"/>
  <c r="L12" i="5" s="1"/>
  <c r="D12" i="5"/>
  <c r="C12" i="5"/>
  <c r="B12" i="5"/>
  <c r="K11" i="5"/>
  <c r="J11" i="5"/>
  <c r="I11" i="5"/>
  <c r="H11" i="5"/>
  <c r="G11" i="5"/>
  <c r="F11" i="5"/>
  <c r="E11" i="5"/>
  <c r="L11" i="5" s="1"/>
  <c r="D11" i="5"/>
  <c r="C11" i="5"/>
  <c r="B11" i="5"/>
  <c r="A11" i="5"/>
  <c r="K10" i="5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L9" i="5" s="1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L6" i="5" s="1"/>
  <c r="D6" i="5"/>
  <c r="C6" i="5"/>
  <c r="B6" i="5"/>
  <c r="K5" i="5"/>
  <c r="J5" i="5"/>
  <c r="I5" i="5"/>
  <c r="H5" i="5"/>
  <c r="G5" i="5"/>
  <c r="F5" i="5"/>
  <c r="E5" i="5"/>
  <c r="L5" i="5" s="1"/>
  <c r="D5" i="5"/>
  <c r="C5" i="5"/>
  <c r="B5" i="5"/>
  <c r="K4" i="5"/>
  <c r="J4" i="5"/>
  <c r="I4" i="5"/>
  <c r="H4" i="5"/>
  <c r="G4" i="5"/>
  <c r="F4" i="5"/>
  <c r="E4" i="5"/>
  <c r="L4" i="5" s="1"/>
  <c r="D4" i="5"/>
  <c r="C4" i="5"/>
  <c r="B4" i="5"/>
  <c r="K3" i="5"/>
  <c r="J3" i="5"/>
  <c r="I3" i="5"/>
  <c r="H3" i="5"/>
  <c r="G3" i="5"/>
  <c r="F3" i="5"/>
  <c r="E3" i="5"/>
  <c r="L3" i="5" s="1"/>
  <c r="D3" i="5"/>
  <c r="C3" i="5"/>
  <c r="B3" i="5"/>
  <c r="A3" i="5"/>
  <c r="AB124" i="4"/>
  <c r="BC124" i="4" s="1"/>
  <c r="AA124" i="4"/>
  <c r="BB124" i="4" s="1"/>
  <c r="Z124" i="4"/>
  <c r="BA124" i="4" s="1"/>
  <c r="Y124" i="4"/>
  <c r="AZ124" i="4" s="1"/>
  <c r="X124" i="4"/>
  <c r="AY124" i="4" s="1"/>
  <c r="W124" i="4"/>
  <c r="AX124" i="4" s="1"/>
  <c r="V124" i="4"/>
  <c r="AW124" i="4" s="1"/>
  <c r="U124" i="4"/>
  <c r="AV124" i="4" s="1"/>
  <c r="T124" i="4"/>
  <c r="AU124" i="4" s="1"/>
  <c r="S124" i="4"/>
  <c r="AT124" i="4" s="1"/>
  <c r="R124" i="4"/>
  <c r="AS124" i="4" s="1"/>
  <c r="Q124" i="4"/>
  <c r="AR124" i="4" s="1"/>
  <c r="P124" i="4"/>
  <c r="AQ124" i="4" s="1"/>
  <c r="O124" i="4"/>
  <c r="AP124" i="4" s="1"/>
  <c r="N124" i="4"/>
  <c r="AO124" i="4" s="1"/>
  <c r="M124" i="4"/>
  <c r="AN124" i="4" s="1"/>
  <c r="L124" i="4"/>
  <c r="AM124" i="4" s="1"/>
  <c r="K124" i="4"/>
  <c r="AL124" i="4" s="1"/>
  <c r="J124" i="4"/>
  <c r="AK124" i="4" s="1"/>
  <c r="I124" i="4"/>
  <c r="AJ124" i="4" s="1"/>
  <c r="H124" i="4"/>
  <c r="AI124" i="4" s="1"/>
  <c r="G124" i="4"/>
  <c r="AH124" i="4" s="1"/>
  <c r="F124" i="4"/>
  <c r="AG124" i="4" s="1"/>
  <c r="E124" i="4"/>
  <c r="AF124" i="4" s="1"/>
  <c r="D124" i="4"/>
  <c r="AE124" i="4" s="1"/>
  <c r="AB123" i="4"/>
  <c r="BC123" i="4" s="1"/>
  <c r="AA123" i="4"/>
  <c r="BB123" i="4" s="1"/>
  <c r="Z123" i="4"/>
  <c r="BA123" i="4" s="1"/>
  <c r="Y123" i="4"/>
  <c r="AZ123" i="4" s="1"/>
  <c r="X123" i="4"/>
  <c r="AY123" i="4" s="1"/>
  <c r="W123" i="4"/>
  <c r="AX123" i="4" s="1"/>
  <c r="V123" i="4"/>
  <c r="AW123" i="4" s="1"/>
  <c r="U123" i="4"/>
  <c r="AV123" i="4" s="1"/>
  <c r="T123" i="4"/>
  <c r="AU123" i="4" s="1"/>
  <c r="S123" i="4"/>
  <c r="AT123" i="4" s="1"/>
  <c r="R123" i="4"/>
  <c r="AS123" i="4" s="1"/>
  <c r="Q123" i="4"/>
  <c r="AR123" i="4" s="1"/>
  <c r="P123" i="4"/>
  <c r="AQ123" i="4" s="1"/>
  <c r="O123" i="4"/>
  <c r="AP123" i="4" s="1"/>
  <c r="N123" i="4"/>
  <c r="AO123" i="4" s="1"/>
  <c r="M123" i="4"/>
  <c r="AN123" i="4" s="1"/>
  <c r="L123" i="4"/>
  <c r="AM123" i="4" s="1"/>
  <c r="K123" i="4"/>
  <c r="AL123" i="4" s="1"/>
  <c r="J123" i="4"/>
  <c r="AK123" i="4" s="1"/>
  <c r="I123" i="4"/>
  <c r="AJ123" i="4" s="1"/>
  <c r="H123" i="4"/>
  <c r="AI123" i="4" s="1"/>
  <c r="G123" i="4"/>
  <c r="AH123" i="4" s="1"/>
  <c r="F123" i="4"/>
  <c r="AG123" i="4" s="1"/>
  <c r="E123" i="4"/>
  <c r="AF123" i="4" s="1"/>
  <c r="D123" i="4"/>
  <c r="AE123" i="4" s="1"/>
  <c r="B123" i="4"/>
  <c r="AB122" i="4"/>
  <c r="BC122" i="4" s="1"/>
  <c r="AA122" i="4"/>
  <c r="BB122" i="4" s="1"/>
  <c r="Z122" i="4"/>
  <c r="BA122" i="4" s="1"/>
  <c r="Y122" i="4"/>
  <c r="AZ122" i="4" s="1"/>
  <c r="X122" i="4"/>
  <c r="AY122" i="4" s="1"/>
  <c r="W122" i="4"/>
  <c r="AX122" i="4" s="1"/>
  <c r="V122" i="4"/>
  <c r="AW122" i="4" s="1"/>
  <c r="U122" i="4"/>
  <c r="AV122" i="4" s="1"/>
  <c r="T122" i="4"/>
  <c r="AU122" i="4" s="1"/>
  <c r="S122" i="4"/>
  <c r="AT122" i="4" s="1"/>
  <c r="R122" i="4"/>
  <c r="AS122" i="4" s="1"/>
  <c r="Q122" i="4"/>
  <c r="AR122" i="4" s="1"/>
  <c r="P122" i="4"/>
  <c r="AQ122" i="4" s="1"/>
  <c r="O122" i="4"/>
  <c r="AP122" i="4" s="1"/>
  <c r="N122" i="4"/>
  <c r="AO122" i="4" s="1"/>
  <c r="M122" i="4"/>
  <c r="AN122" i="4" s="1"/>
  <c r="L122" i="4"/>
  <c r="AM122" i="4" s="1"/>
  <c r="K122" i="4"/>
  <c r="AL122" i="4" s="1"/>
  <c r="J122" i="4"/>
  <c r="AK122" i="4" s="1"/>
  <c r="I122" i="4"/>
  <c r="AJ122" i="4" s="1"/>
  <c r="H122" i="4"/>
  <c r="AI122" i="4" s="1"/>
  <c r="G122" i="4"/>
  <c r="AH122" i="4" s="1"/>
  <c r="F122" i="4"/>
  <c r="AG122" i="4" s="1"/>
  <c r="E122" i="4"/>
  <c r="AF122" i="4" s="1"/>
  <c r="D122" i="4"/>
  <c r="AE122" i="4" s="1"/>
  <c r="C122" i="4"/>
  <c r="B122" i="4"/>
  <c r="A122" i="4"/>
  <c r="AB121" i="4"/>
  <c r="BC121" i="4" s="1"/>
  <c r="AA121" i="4"/>
  <c r="BB121" i="4" s="1"/>
  <c r="Z121" i="4"/>
  <c r="BA121" i="4" s="1"/>
  <c r="Y121" i="4"/>
  <c r="AZ121" i="4" s="1"/>
  <c r="X121" i="4"/>
  <c r="AY121" i="4" s="1"/>
  <c r="W121" i="4"/>
  <c r="AX121" i="4" s="1"/>
  <c r="V121" i="4"/>
  <c r="AW121" i="4" s="1"/>
  <c r="U121" i="4"/>
  <c r="AV121" i="4" s="1"/>
  <c r="T121" i="4"/>
  <c r="AU121" i="4" s="1"/>
  <c r="S121" i="4"/>
  <c r="AT121" i="4" s="1"/>
  <c r="R121" i="4"/>
  <c r="AS121" i="4" s="1"/>
  <c r="Q121" i="4"/>
  <c r="AR121" i="4" s="1"/>
  <c r="P121" i="4"/>
  <c r="AQ121" i="4" s="1"/>
  <c r="O121" i="4"/>
  <c r="AP121" i="4" s="1"/>
  <c r="N121" i="4"/>
  <c r="AO121" i="4" s="1"/>
  <c r="M121" i="4"/>
  <c r="AN121" i="4" s="1"/>
  <c r="L121" i="4"/>
  <c r="AM121" i="4" s="1"/>
  <c r="K121" i="4"/>
  <c r="AL121" i="4" s="1"/>
  <c r="J121" i="4"/>
  <c r="AK121" i="4" s="1"/>
  <c r="I121" i="4"/>
  <c r="AJ121" i="4" s="1"/>
  <c r="H121" i="4"/>
  <c r="AI121" i="4" s="1"/>
  <c r="G121" i="4"/>
  <c r="AH121" i="4" s="1"/>
  <c r="F121" i="4"/>
  <c r="AG121" i="4" s="1"/>
  <c r="E121" i="4"/>
  <c r="AF121" i="4" s="1"/>
  <c r="D121" i="4"/>
  <c r="AE121" i="4" s="1"/>
  <c r="C121" i="4"/>
  <c r="B121" i="4"/>
  <c r="A121" i="4"/>
  <c r="AB120" i="4"/>
  <c r="BC120" i="4" s="1"/>
  <c r="AA120" i="4"/>
  <c r="BB120" i="4" s="1"/>
  <c r="Z120" i="4"/>
  <c r="BA120" i="4" s="1"/>
  <c r="Y120" i="4"/>
  <c r="AZ120" i="4" s="1"/>
  <c r="X120" i="4"/>
  <c r="AY120" i="4" s="1"/>
  <c r="W120" i="4"/>
  <c r="AX120" i="4" s="1"/>
  <c r="V120" i="4"/>
  <c r="AW120" i="4" s="1"/>
  <c r="U120" i="4"/>
  <c r="AV120" i="4" s="1"/>
  <c r="T120" i="4"/>
  <c r="AU120" i="4" s="1"/>
  <c r="S120" i="4"/>
  <c r="AT120" i="4" s="1"/>
  <c r="R120" i="4"/>
  <c r="AS120" i="4" s="1"/>
  <c r="Q120" i="4"/>
  <c r="AR120" i="4" s="1"/>
  <c r="P120" i="4"/>
  <c r="AQ120" i="4" s="1"/>
  <c r="O120" i="4"/>
  <c r="AP120" i="4" s="1"/>
  <c r="N120" i="4"/>
  <c r="AO120" i="4" s="1"/>
  <c r="M120" i="4"/>
  <c r="AN120" i="4" s="1"/>
  <c r="L120" i="4"/>
  <c r="AM120" i="4" s="1"/>
  <c r="K120" i="4"/>
  <c r="AL120" i="4" s="1"/>
  <c r="J120" i="4"/>
  <c r="AK120" i="4" s="1"/>
  <c r="I120" i="4"/>
  <c r="AJ120" i="4" s="1"/>
  <c r="H120" i="4"/>
  <c r="AI120" i="4" s="1"/>
  <c r="G120" i="4"/>
  <c r="AH120" i="4" s="1"/>
  <c r="F120" i="4"/>
  <c r="AG120" i="4" s="1"/>
  <c r="E120" i="4"/>
  <c r="AF120" i="4" s="1"/>
  <c r="D120" i="4"/>
  <c r="AE120" i="4" s="1"/>
  <c r="C120" i="4"/>
  <c r="B120" i="4"/>
  <c r="A120" i="4"/>
  <c r="AB119" i="4"/>
  <c r="BC119" i="4" s="1"/>
  <c r="AA119" i="4"/>
  <c r="BB119" i="4" s="1"/>
  <c r="Z119" i="4"/>
  <c r="BA119" i="4" s="1"/>
  <c r="Y119" i="4"/>
  <c r="AZ119" i="4" s="1"/>
  <c r="X119" i="4"/>
  <c r="AY119" i="4" s="1"/>
  <c r="W119" i="4"/>
  <c r="AX119" i="4" s="1"/>
  <c r="V119" i="4"/>
  <c r="AW119" i="4" s="1"/>
  <c r="U119" i="4"/>
  <c r="AV119" i="4" s="1"/>
  <c r="T119" i="4"/>
  <c r="AU119" i="4" s="1"/>
  <c r="S119" i="4"/>
  <c r="AT119" i="4" s="1"/>
  <c r="R119" i="4"/>
  <c r="AS119" i="4" s="1"/>
  <c r="Q119" i="4"/>
  <c r="AR119" i="4" s="1"/>
  <c r="P119" i="4"/>
  <c r="AQ119" i="4" s="1"/>
  <c r="O119" i="4"/>
  <c r="AP119" i="4" s="1"/>
  <c r="N119" i="4"/>
  <c r="AO119" i="4" s="1"/>
  <c r="M119" i="4"/>
  <c r="AN119" i="4" s="1"/>
  <c r="L119" i="4"/>
  <c r="AM119" i="4" s="1"/>
  <c r="K119" i="4"/>
  <c r="AL119" i="4" s="1"/>
  <c r="J119" i="4"/>
  <c r="AK119" i="4" s="1"/>
  <c r="I119" i="4"/>
  <c r="AJ119" i="4" s="1"/>
  <c r="H119" i="4"/>
  <c r="AI119" i="4" s="1"/>
  <c r="G119" i="4"/>
  <c r="AH119" i="4" s="1"/>
  <c r="F119" i="4"/>
  <c r="AG119" i="4" s="1"/>
  <c r="E119" i="4"/>
  <c r="AF119" i="4" s="1"/>
  <c r="D119" i="4"/>
  <c r="AE119" i="4" s="1"/>
  <c r="C119" i="4"/>
  <c r="B119" i="4"/>
  <c r="A119" i="4"/>
  <c r="AB118" i="4"/>
  <c r="BC118" i="4" s="1"/>
  <c r="AA118" i="4"/>
  <c r="BB118" i="4" s="1"/>
  <c r="Z118" i="4"/>
  <c r="BA118" i="4" s="1"/>
  <c r="Y118" i="4"/>
  <c r="AZ118" i="4" s="1"/>
  <c r="X118" i="4"/>
  <c r="AY118" i="4" s="1"/>
  <c r="W118" i="4"/>
  <c r="AX118" i="4" s="1"/>
  <c r="V118" i="4"/>
  <c r="AW118" i="4" s="1"/>
  <c r="U118" i="4"/>
  <c r="AV118" i="4" s="1"/>
  <c r="T118" i="4"/>
  <c r="AU118" i="4" s="1"/>
  <c r="S118" i="4"/>
  <c r="AT118" i="4" s="1"/>
  <c r="R118" i="4"/>
  <c r="AS118" i="4" s="1"/>
  <c r="Q118" i="4"/>
  <c r="AR118" i="4" s="1"/>
  <c r="P118" i="4"/>
  <c r="AQ118" i="4" s="1"/>
  <c r="O118" i="4"/>
  <c r="AP118" i="4" s="1"/>
  <c r="N118" i="4"/>
  <c r="AO118" i="4" s="1"/>
  <c r="M118" i="4"/>
  <c r="AN118" i="4" s="1"/>
  <c r="L118" i="4"/>
  <c r="AM118" i="4" s="1"/>
  <c r="K118" i="4"/>
  <c r="AL118" i="4" s="1"/>
  <c r="J118" i="4"/>
  <c r="AK118" i="4" s="1"/>
  <c r="I118" i="4"/>
  <c r="AJ118" i="4" s="1"/>
  <c r="H118" i="4"/>
  <c r="AI118" i="4" s="1"/>
  <c r="G118" i="4"/>
  <c r="AH118" i="4" s="1"/>
  <c r="F118" i="4"/>
  <c r="AG118" i="4" s="1"/>
  <c r="E118" i="4"/>
  <c r="AF118" i="4" s="1"/>
  <c r="D118" i="4"/>
  <c r="AE118" i="4" s="1"/>
  <c r="C118" i="4"/>
  <c r="B118" i="4"/>
  <c r="A118" i="4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C117" i="4"/>
  <c r="B117" i="4"/>
  <c r="A117" i="4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C116" i="4"/>
  <c r="B116" i="4"/>
  <c r="A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77" i="4"/>
  <c r="BC77" i="4" s="1"/>
  <c r="AA77" i="4"/>
  <c r="BB77" i="4" s="1"/>
  <c r="Z77" i="4"/>
  <c r="BA77" i="4" s="1"/>
  <c r="Y77" i="4"/>
  <c r="AZ77" i="4" s="1"/>
  <c r="X77" i="4"/>
  <c r="AY77" i="4" s="1"/>
  <c r="W77" i="4"/>
  <c r="AX77" i="4" s="1"/>
  <c r="V77" i="4"/>
  <c r="AW77" i="4" s="1"/>
  <c r="U77" i="4"/>
  <c r="AV77" i="4" s="1"/>
  <c r="T77" i="4"/>
  <c r="AU77" i="4" s="1"/>
  <c r="S77" i="4"/>
  <c r="AT77" i="4" s="1"/>
  <c r="R77" i="4"/>
  <c r="AS77" i="4" s="1"/>
  <c r="Q77" i="4"/>
  <c r="AR77" i="4" s="1"/>
  <c r="P77" i="4"/>
  <c r="AQ77" i="4" s="1"/>
  <c r="O77" i="4"/>
  <c r="AP77" i="4" s="1"/>
  <c r="N77" i="4"/>
  <c r="AO77" i="4" s="1"/>
  <c r="M77" i="4"/>
  <c r="AN77" i="4" s="1"/>
  <c r="L77" i="4"/>
  <c r="AM77" i="4" s="1"/>
  <c r="K77" i="4"/>
  <c r="AL77" i="4" s="1"/>
  <c r="J77" i="4"/>
  <c r="AK77" i="4" s="1"/>
  <c r="I77" i="4"/>
  <c r="AJ77" i="4" s="1"/>
  <c r="H77" i="4"/>
  <c r="AI77" i="4" s="1"/>
  <c r="G77" i="4"/>
  <c r="AH77" i="4" s="1"/>
  <c r="F77" i="4"/>
  <c r="AG77" i="4" s="1"/>
  <c r="E77" i="4"/>
  <c r="AF77" i="4" s="1"/>
  <c r="D77" i="4"/>
  <c r="AE77" i="4" s="1"/>
  <c r="C77" i="4"/>
  <c r="B77" i="4"/>
  <c r="A77" i="4"/>
  <c r="AB76" i="4"/>
  <c r="BC76" i="4" s="1"/>
  <c r="AA76" i="4"/>
  <c r="BB76" i="4" s="1"/>
  <c r="Z76" i="4"/>
  <c r="BA76" i="4" s="1"/>
  <c r="Y76" i="4"/>
  <c r="AZ76" i="4" s="1"/>
  <c r="X76" i="4"/>
  <c r="AY76" i="4" s="1"/>
  <c r="W76" i="4"/>
  <c r="AX76" i="4" s="1"/>
  <c r="V76" i="4"/>
  <c r="AW76" i="4" s="1"/>
  <c r="U76" i="4"/>
  <c r="AV76" i="4" s="1"/>
  <c r="T76" i="4"/>
  <c r="AU76" i="4" s="1"/>
  <c r="S76" i="4"/>
  <c r="AT76" i="4" s="1"/>
  <c r="R76" i="4"/>
  <c r="AS76" i="4" s="1"/>
  <c r="Q76" i="4"/>
  <c r="AR76" i="4" s="1"/>
  <c r="P76" i="4"/>
  <c r="AQ76" i="4" s="1"/>
  <c r="O76" i="4"/>
  <c r="AP76" i="4" s="1"/>
  <c r="N76" i="4"/>
  <c r="AO76" i="4" s="1"/>
  <c r="M76" i="4"/>
  <c r="AN76" i="4" s="1"/>
  <c r="L76" i="4"/>
  <c r="AM76" i="4" s="1"/>
  <c r="K76" i="4"/>
  <c r="AL76" i="4" s="1"/>
  <c r="J76" i="4"/>
  <c r="AK76" i="4" s="1"/>
  <c r="I76" i="4"/>
  <c r="AJ76" i="4" s="1"/>
  <c r="H76" i="4"/>
  <c r="AI76" i="4" s="1"/>
  <c r="G76" i="4"/>
  <c r="AH76" i="4" s="1"/>
  <c r="F76" i="4"/>
  <c r="AG76" i="4" s="1"/>
  <c r="E76" i="4"/>
  <c r="AF76" i="4" s="1"/>
  <c r="D76" i="4"/>
  <c r="AE76" i="4" s="1"/>
  <c r="C76" i="4"/>
  <c r="B76" i="4"/>
  <c r="A76" i="4"/>
  <c r="AB75" i="4"/>
  <c r="BC75" i="4" s="1"/>
  <c r="AA75" i="4"/>
  <c r="BB75" i="4" s="1"/>
  <c r="Z75" i="4"/>
  <c r="BA75" i="4" s="1"/>
  <c r="Y75" i="4"/>
  <c r="AZ75" i="4" s="1"/>
  <c r="X75" i="4"/>
  <c r="AY75" i="4" s="1"/>
  <c r="W75" i="4"/>
  <c r="AX75" i="4" s="1"/>
  <c r="V75" i="4"/>
  <c r="AW75" i="4" s="1"/>
  <c r="U75" i="4"/>
  <c r="AV75" i="4" s="1"/>
  <c r="T75" i="4"/>
  <c r="AU75" i="4" s="1"/>
  <c r="S75" i="4"/>
  <c r="AT75" i="4" s="1"/>
  <c r="R75" i="4"/>
  <c r="AS75" i="4" s="1"/>
  <c r="Q75" i="4"/>
  <c r="AR75" i="4" s="1"/>
  <c r="P75" i="4"/>
  <c r="AQ75" i="4" s="1"/>
  <c r="O75" i="4"/>
  <c r="AP75" i="4" s="1"/>
  <c r="N75" i="4"/>
  <c r="AO75" i="4" s="1"/>
  <c r="M75" i="4"/>
  <c r="AN75" i="4" s="1"/>
  <c r="L75" i="4"/>
  <c r="AM75" i="4" s="1"/>
  <c r="K75" i="4"/>
  <c r="AL75" i="4" s="1"/>
  <c r="J75" i="4"/>
  <c r="AK75" i="4" s="1"/>
  <c r="I75" i="4"/>
  <c r="AJ75" i="4" s="1"/>
  <c r="H75" i="4"/>
  <c r="AI75" i="4" s="1"/>
  <c r="G75" i="4"/>
  <c r="AH75" i="4" s="1"/>
  <c r="F75" i="4"/>
  <c r="AG75" i="4" s="1"/>
  <c r="E75" i="4"/>
  <c r="AF75" i="4" s="1"/>
  <c r="D75" i="4"/>
  <c r="AE75" i="4" s="1"/>
  <c r="C75" i="4"/>
  <c r="B75" i="4"/>
  <c r="A75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N46" i="4" s="1"/>
  <c r="M2" i="4"/>
  <c r="M46" i="4" s="1"/>
  <c r="M92" i="4" s="1"/>
  <c r="L2" i="4"/>
  <c r="L46" i="4" s="1"/>
  <c r="L92" i="4" s="1"/>
  <c r="K2" i="4"/>
  <c r="K46" i="4" s="1"/>
  <c r="K92" i="4" s="1"/>
  <c r="J2" i="4"/>
  <c r="J46" i="4" s="1"/>
  <c r="J92" i="4" s="1"/>
  <c r="I2" i="4"/>
  <c r="I46" i="4" s="1"/>
  <c r="I92" i="4" s="1"/>
  <c r="H2" i="4"/>
  <c r="H46" i="4" s="1"/>
  <c r="H92" i="4" s="1"/>
  <c r="G2" i="4"/>
  <c r="G46" i="4" s="1"/>
  <c r="G92" i="4" s="1"/>
  <c r="F2" i="4"/>
  <c r="F46" i="4" s="1"/>
  <c r="F92" i="4" s="1"/>
  <c r="E2" i="4"/>
  <c r="E46" i="4" s="1"/>
  <c r="E92" i="4" s="1"/>
  <c r="D2" i="4"/>
  <c r="D46" i="4" s="1"/>
  <c r="D92" i="4" s="1"/>
  <c r="P1" i="4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B33" i="3" s="1"/>
  <c r="AA25" i="3"/>
  <c r="AA33" i="3" s="1"/>
  <c r="Z25" i="3"/>
  <c r="Z33" i="3" s="1"/>
  <c r="Y25" i="3"/>
  <c r="Y33" i="3" s="1"/>
  <c r="X25" i="3"/>
  <c r="X33" i="3" s="1"/>
  <c r="W25" i="3"/>
  <c r="W33" i="3" s="1"/>
  <c r="V25" i="3"/>
  <c r="V33" i="3" s="1"/>
  <c r="U25" i="3"/>
  <c r="U33" i="3" s="1"/>
  <c r="T25" i="3"/>
  <c r="T33" i="3" s="1"/>
  <c r="S25" i="3"/>
  <c r="S33" i="3" s="1"/>
  <c r="R25" i="3"/>
  <c r="R33" i="3" s="1"/>
  <c r="Q25" i="3"/>
  <c r="Q33" i="3" s="1"/>
  <c r="P25" i="3"/>
  <c r="P33" i="3" s="1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C50" i="2"/>
  <c r="A48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A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O4" i="2"/>
  <c r="N4" i="2"/>
  <c r="M4" i="2"/>
  <c r="M16" i="2" s="1"/>
  <c r="L4" i="2"/>
  <c r="K4" i="2"/>
  <c r="J4" i="2"/>
  <c r="I4" i="2"/>
  <c r="H4" i="2"/>
  <c r="G4" i="2"/>
  <c r="F4" i="2"/>
  <c r="E4" i="2"/>
  <c r="D4" i="2"/>
  <c r="C4" i="2"/>
  <c r="B4" i="2"/>
  <c r="A4" i="2"/>
  <c r="A3" i="2"/>
  <c r="A1" i="2"/>
  <c r="A26" i="1"/>
  <c r="A27" i="1"/>
  <c r="A28" i="1"/>
  <c r="A29" i="1"/>
  <c r="A30" i="1"/>
  <c r="A31" i="1"/>
  <c r="A32" i="1"/>
  <c r="A33" i="1"/>
  <c r="A34" i="1"/>
  <c r="A35" i="1"/>
  <c r="A46" i="1"/>
  <c r="A47" i="1"/>
  <c r="A48" i="1"/>
  <c r="A49" i="1"/>
  <c r="A50" i="1"/>
  <c r="A51" i="1"/>
  <c r="W52" i="1"/>
  <c r="V52" i="1"/>
  <c r="U52" i="1"/>
  <c r="T52" i="1"/>
  <c r="S52" i="1"/>
  <c r="R52" i="1"/>
  <c r="Q52" i="1"/>
  <c r="CO51" i="1"/>
  <c r="CN51" i="1"/>
  <c r="CM51" i="1"/>
  <c r="CP51" i="1" s="1"/>
  <c r="CL51" i="1"/>
  <c r="CI51" i="1"/>
  <c r="CH51" i="1"/>
  <c r="CG51" i="1"/>
  <c r="CJ51" i="1" s="1"/>
  <c r="CF51" i="1"/>
  <c r="CC51" i="1"/>
  <c r="CB51" i="1"/>
  <c r="CA51" i="1"/>
  <c r="CD51" i="1" s="1"/>
  <c r="BZ51" i="1"/>
  <c r="BW51" i="1"/>
  <c r="BV51" i="1"/>
  <c r="BU51" i="1"/>
  <c r="BX51" i="1" s="1"/>
  <c r="BT51" i="1"/>
  <c r="BQ51" i="1"/>
  <c r="BP51" i="1"/>
  <c r="BO51" i="1"/>
  <c r="BR51" i="1" s="1"/>
  <c r="BN51" i="1"/>
  <c r="BK51" i="1"/>
  <c r="BJ51" i="1"/>
  <c r="BI51" i="1"/>
  <c r="BL51" i="1" s="1"/>
  <c r="BH51" i="1"/>
  <c r="BE51" i="1"/>
  <c r="BD51" i="1"/>
  <c r="BC51" i="1"/>
  <c r="BF51" i="1" s="1"/>
  <c r="P51" i="1" s="1"/>
  <c r="BB51" i="1"/>
  <c r="AZ51" i="1"/>
  <c r="AY51" i="1"/>
  <c r="AX51" i="1"/>
  <c r="AW51" i="1"/>
  <c r="AU51" i="1"/>
  <c r="AT51" i="1"/>
  <c r="AS51" i="1"/>
  <c r="N51" i="1" s="1"/>
  <c r="AR51" i="1"/>
  <c r="AP51" i="1"/>
  <c r="AO51" i="1"/>
  <c r="AN51" i="1"/>
  <c r="AM51" i="1"/>
  <c r="AK51" i="1"/>
  <c r="AJ51" i="1"/>
  <c r="AI51" i="1"/>
  <c r="AH51" i="1"/>
  <c r="W51" i="1"/>
  <c r="V51" i="1"/>
  <c r="U51" i="1"/>
  <c r="T51" i="1"/>
  <c r="S51" i="1"/>
  <c r="R51" i="1"/>
  <c r="Q51" i="1"/>
  <c r="O51" i="1"/>
  <c r="M51" i="1"/>
  <c r="L51" i="1"/>
  <c r="K51" i="1"/>
  <c r="CQ51" i="1" s="1"/>
  <c r="CR51" i="1" s="1"/>
  <c r="D51" i="1"/>
  <c r="C51" i="1"/>
  <c r="B51" i="1"/>
  <c r="CP50" i="1"/>
  <c r="CO50" i="1"/>
  <c r="CN50" i="1"/>
  <c r="CM50" i="1"/>
  <c r="CL50" i="1"/>
  <c r="CJ50" i="1"/>
  <c r="CI50" i="1"/>
  <c r="CH50" i="1"/>
  <c r="CG50" i="1"/>
  <c r="CF50" i="1"/>
  <c r="CD50" i="1"/>
  <c r="CC50" i="1"/>
  <c r="CB50" i="1"/>
  <c r="CA50" i="1"/>
  <c r="BZ50" i="1"/>
  <c r="BX50" i="1"/>
  <c r="BW50" i="1"/>
  <c r="BV50" i="1"/>
  <c r="BU50" i="1"/>
  <c r="BT50" i="1"/>
  <c r="BR50" i="1"/>
  <c r="BQ50" i="1"/>
  <c r="BP50" i="1"/>
  <c r="BO50" i="1"/>
  <c r="BN50" i="1"/>
  <c r="BL50" i="1"/>
  <c r="BK50" i="1"/>
  <c r="BJ50" i="1"/>
  <c r="BI50" i="1"/>
  <c r="BH50" i="1"/>
  <c r="BF50" i="1"/>
  <c r="BE50" i="1"/>
  <c r="BD50" i="1"/>
  <c r="BC50" i="1"/>
  <c r="BB50" i="1"/>
  <c r="AZ50" i="1"/>
  <c r="AY50" i="1"/>
  <c r="AX50" i="1"/>
  <c r="AW50" i="1"/>
  <c r="AU50" i="1"/>
  <c r="AT50" i="1"/>
  <c r="AS50" i="1"/>
  <c r="AR50" i="1"/>
  <c r="AP50" i="1"/>
  <c r="AO50" i="1"/>
  <c r="AN50" i="1"/>
  <c r="AM50" i="1"/>
  <c r="AK50" i="1"/>
  <c r="AJ50" i="1"/>
  <c r="AI50" i="1"/>
  <c r="AH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AC50" i="1" s="1"/>
  <c r="D50" i="1"/>
  <c r="C50" i="1"/>
  <c r="B50" i="1"/>
  <c r="CO49" i="1"/>
  <c r="CN49" i="1"/>
  <c r="CM49" i="1"/>
  <c r="CP49" i="1" s="1"/>
  <c r="CL49" i="1"/>
  <c r="CI49" i="1"/>
  <c r="CH49" i="1"/>
  <c r="CG49" i="1"/>
  <c r="CJ49" i="1" s="1"/>
  <c r="P49" i="1" s="1"/>
  <c r="CF49" i="1"/>
  <c r="CC49" i="1"/>
  <c r="CB49" i="1"/>
  <c r="CA49" i="1"/>
  <c r="CD49" i="1" s="1"/>
  <c r="BZ49" i="1"/>
  <c r="BW49" i="1"/>
  <c r="BV49" i="1"/>
  <c r="BU49" i="1"/>
  <c r="BX49" i="1" s="1"/>
  <c r="BT49" i="1"/>
  <c r="BQ49" i="1"/>
  <c r="BP49" i="1"/>
  <c r="BO49" i="1"/>
  <c r="BR49" i="1" s="1"/>
  <c r="BN49" i="1"/>
  <c r="BK49" i="1"/>
  <c r="BJ49" i="1"/>
  <c r="BI49" i="1"/>
  <c r="BL49" i="1" s="1"/>
  <c r="BH49" i="1"/>
  <c r="BE49" i="1"/>
  <c r="BD49" i="1"/>
  <c r="BC49" i="1"/>
  <c r="BF49" i="1" s="1"/>
  <c r="BB49" i="1"/>
  <c r="AZ49" i="1"/>
  <c r="AY49" i="1"/>
  <c r="AX49" i="1"/>
  <c r="O49" i="1" s="1"/>
  <c r="AW49" i="1"/>
  <c r="AU49" i="1"/>
  <c r="AT49" i="1"/>
  <c r="AS49" i="1"/>
  <c r="N49" i="1" s="1"/>
  <c r="AR49" i="1"/>
  <c r="AP49" i="1"/>
  <c r="AO49" i="1"/>
  <c r="M49" i="1" s="1"/>
  <c r="AN49" i="1"/>
  <c r="AM49" i="1"/>
  <c r="AK49" i="1"/>
  <c r="AJ49" i="1"/>
  <c r="AI49" i="1"/>
  <c r="L49" i="1" s="1"/>
  <c r="AH49" i="1"/>
  <c r="W49" i="1"/>
  <c r="V49" i="1"/>
  <c r="U49" i="1"/>
  <c r="T49" i="1"/>
  <c r="S49" i="1"/>
  <c r="R49" i="1"/>
  <c r="Q49" i="1"/>
  <c r="K49" i="1"/>
  <c r="CQ49" i="1" s="1"/>
  <c r="D49" i="1"/>
  <c r="C49" i="1"/>
  <c r="B49" i="1"/>
  <c r="CO48" i="1"/>
  <c r="CN48" i="1"/>
  <c r="CP48" i="1" s="1"/>
  <c r="P48" i="1" s="1"/>
  <c r="CM48" i="1"/>
  <c r="CL48" i="1"/>
  <c r="CI48" i="1"/>
  <c r="CH48" i="1"/>
  <c r="CJ48" i="1" s="1"/>
  <c r="CG48" i="1"/>
  <c r="CF48" i="1"/>
  <c r="CC48" i="1"/>
  <c r="CB48" i="1"/>
  <c r="CD48" i="1" s="1"/>
  <c r="CA48" i="1"/>
  <c r="BZ48" i="1"/>
  <c r="BW48" i="1"/>
  <c r="BV48" i="1"/>
  <c r="BX48" i="1" s="1"/>
  <c r="BU48" i="1"/>
  <c r="BT48" i="1"/>
  <c r="BQ48" i="1"/>
  <c r="BP48" i="1"/>
  <c r="BR48" i="1" s="1"/>
  <c r="BO48" i="1"/>
  <c r="BN48" i="1"/>
  <c r="BK48" i="1"/>
  <c r="BJ48" i="1"/>
  <c r="BL48" i="1" s="1"/>
  <c r="BI48" i="1"/>
  <c r="BH48" i="1"/>
  <c r="BE48" i="1"/>
  <c r="BD48" i="1"/>
  <c r="BF48" i="1" s="1"/>
  <c r="BC48" i="1"/>
  <c r="BB48" i="1"/>
  <c r="AZ48" i="1"/>
  <c r="AY48" i="1"/>
  <c r="AX48" i="1"/>
  <c r="AW48" i="1"/>
  <c r="AU48" i="1"/>
  <c r="AT48" i="1"/>
  <c r="AS48" i="1"/>
  <c r="AR48" i="1"/>
  <c r="AP48" i="1"/>
  <c r="M48" i="1" s="1"/>
  <c r="AO48" i="1"/>
  <c r="AN48" i="1"/>
  <c r="AM48" i="1"/>
  <c r="AK48" i="1"/>
  <c r="AJ48" i="1"/>
  <c r="L48" i="1" s="1"/>
  <c r="AI48" i="1"/>
  <c r="AH48" i="1"/>
  <c r="W48" i="1"/>
  <c r="V48" i="1"/>
  <c r="U48" i="1"/>
  <c r="T48" i="1"/>
  <c r="S48" i="1"/>
  <c r="R48" i="1"/>
  <c r="Q48" i="1"/>
  <c r="O48" i="1"/>
  <c r="N48" i="1"/>
  <c r="K48" i="1"/>
  <c r="CQ48" i="1" s="1"/>
  <c r="CR48" i="1" s="1"/>
  <c r="D48" i="1"/>
  <c r="C48" i="1"/>
  <c r="B48" i="1"/>
  <c r="CO47" i="1"/>
  <c r="CN47" i="1"/>
  <c r="CP47" i="1" s="1"/>
  <c r="CM47" i="1"/>
  <c r="CL47" i="1"/>
  <c r="CI47" i="1"/>
  <c r="CH47" i="1"/>
  <c r="CJ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BI47" i="1"/>
  <c r="BH47" i="1"/>
  <c r="BE47" i="1"/>
  <c r="BD47" i="1"/>
  <c r="BF47" i="1" s="1"/>
  <c r="P47" i="1" s="1"/>
  <c r="BC47" i="1"/>
  <c r="BB47" i="1"/>
  <c r="AZ47" i="1"/>
  <c r="AY47" i="1"/>
  <c r="AX47" i="1"/>
  <c r="AW47" i="1"/>
  <c r="AU47" i="1"/>
  <c r="AT47" i="1"/>
  <c r="AS47" i="1"/>
  <c r="AR47" i="1"/>
  <c r="AP47" i="1"/>
  <c r="M47" i="1" s="1"/>
  <c r="AO47" i="1"/>
  <c r="AN47" i="1"/>
  <c r="AM47" i="1"/>
  <c r="AK47" i="1"/>
  <c r="AJ47" i="1"/>
  <c r="AI47" i="1"/>
  <c r="L47" i="1" s="1"/>
  <c r="AH47" i="1"/>
  <c r="W47" i="1"/>
  <c r="V47" i="1"/>
  <c r="U47" i="1"/>
  <c r="T47" i="1"/>
  <c r="S47" i="1"/>
  <c r="R47" i="1"/>
  <c r="Q47" i="1"/>
  <c r="O47" i="1"/>
  <c r="N47" i="1"/>
  <c r="K47" i="1"/>
  <c r="CQ47" i="1" s="1"/>
  <c r="CR47" i="1" s="1"/>
  <c r="D47" i="1"/>
  <c r="C47" i="1"/>
  <c r="B47" i="1"/>
  <c r="CO46" i="1"/>
  <c r="CN46" i="1"/>
  <c r="CP46" i="1" s="1"/>
  <c r="CM46" i="1"/>
  <c r="CL46" i="1"/>
  <c r="CI46" i="1"/>
  <c r="CH46" i="1"/>
  <c r="CJ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P46" i="1" s="1"/>
  <c r="BI46" i="1"/>
  <c r="BH46" i="1"/>
  <c r="BE46" i="1"/>
  <c r="BD46" i="1"/>
  <c r="BF46" i="1" s="1"/>
  <c r="BC46" i="1"/>
  <c r="BB46" i="1"/>
  <c r="AZ46" i="1"/>
  <c r="AY46" i="1"/>
  <c r="AX46" i="1"/>
  <c r="O46" i="1" s="1"/>
  <c r="AW46" i="1"/>
  <c r="AU46" i="1"/>
  <c r="N46" i="1" s="1"/>
  <c r="AT46" i="1"/>
  <c r="AS46" i="1"/>
  <c r="AR46" i="1"/>
  <c r="AP46" i="1"/>
  <c r="AO46" i="1"/>
  <c r="M46" i="1" s="1"/>
  <c r="AN46" i="1"/>
  <c r="AM46" i="1"/>
  <c r="AK46" i="1"/>
  <c r="AJ46" i="1"/>
  <c r="L46" i="1" s="1"/>
  <c r="AI46" i="1"/>
  <c r="AH46" i="1"/>
  <c r="W46" i="1"/>
  <c r="V46" i="1"/>
  <c r="U46" i="1"/>
  <c r="T46" i="1"/>
  <c r="S46" i="1"/>
  <c r="R46" i="1"/>
  <c r="Q46" i="1"/>
  <c r="K46" i="1"/>
  <c r="CQ46" i="1" s="1"/>
  <c r="CR46" i="1" s="1"/>
  <c r="D46" i="1"/>
  <c r="C46" i="1"/>
  <c r="B46" i="1"/>
  <c r="CO45" i="1"/>
  <c r="CN45" i="1"/>
  <c r="CP45" i="1" s="1"/>
  <c r="CM45" i="1"/>
  <c r="CL45" i="1"/>
  <c r="CI45" i="1"/>
  <c r="CH45" i="1"/>
  <c r="CJ45" i="1" s="1"/>
  <c r="CG45" i="1"/>
  <c r="CF45" i="1"/>
  <c r="CC45" i="1"/>
  <c r="CB45" i="1"/>
  <c r="CD45" i="1" s="1"/>
  <c r="CA45" i="1"/>
  <c r="BZ45" i="1"/>
  <c r="BW45" i="1"/>
  <c r="BV45" i="1"/>
  <c r="BX45" i="1" s="1"/>
  <c r="BU45" i="1"/>
  <c r="BT45" i="1"/>
  <c r="BQ45" i="1"/>
  <c r="BP45" i="1"/>
  <c r="BR45" i="1" s="1"/>
  <c r="BO45" i="1"/>
  <c r="BN45" i="1"/>
  <c r="BK45" i="1"/>
  <c r="BJ45" i="1"/>
  <c r="BL45" i="1" s="1"/>
  <c r="BI45" i="1"/>
  <c r="BH45" i="1"/>
  <c r="BE45" i="1"/>
  <c r="BD45" i="1"/>
  <c r="BF45" i="1" s="1"/>
  <c r="P45" i="1" s="1"/>
  <c r="BC45" i="1"/>
  <c r="BB45" i="1"/>
  <c r="AZ45" i="1"/>
  <c r="AY45" i="1"/>
  <c r="AX45" i="1"/>
  <c r="AW45" i="1"/>
  <c r="AU45" i="1"/>
  <c r="AT45" i="1"/>
  <c r="AS45" i="1"/>
  <c r="AR45" i="1"/>
  <c r="AP45" i="1"/>
  <c r="AO45" i="1"/>
  <c r="AN45" i="1"/>
  <c r="M45" i="1" s="1"/>
  <c r="AM45" i="1"/>
  <c r="AK45" i="1"/>
  <c r="AJ45" i="1"/>
  <c r="L45" i="1" s="1"/>
  <c r="AI45" i="1"/>
  <c r="AH45" i="1"/>
  <c r="W45" i="1"/>
  <c r="V45" i="1"/>
  <c r="U45" i="1"/>
  <c r="T45" i="1"/>
  <c r="S45" i="1"/>
  <c r="R45" i="1"/>
  <c r="Q45" i="1"/>
  <c r="O45" i="1"/>
  <c r="N45" i="1"/>
  <c r="K45" i="1"/>
  <c r="AC45" i="1" s="1"/>
  <c r="D45" i="1"/>
  <c r="C45" i="1"/>
  <c r="B45" i="1"/>
  <c r="A45" i="1"/>
  <c r="CO44" i="1"/>
  <c r="CN44" i="1"/>
  <c r="CM44" i="1"/>
  <c r="CP44" i="1" s="1"/>
  <c r="CL44" i="1"/>
  <c r="CI44" i="1"/>
  <c r="CH44" i="1"/>
  <c r="CG44" i="1"/>
  <c r="CJ44" i="1" s="1"/>
  <c r="CF44" i="1"/>
  <c r="CC44" i="1"/>
  <c r="CB44" i="1"/>
  <c r="CA44" i="1"/>
  <c r="CD44" i="1" s="1"/>
  <c r="BZ44" i="1"/>
  <c r="BW44" i="1"/>
  <c r="BV44" i="1"/>
  <c r="BU44" i="1"/>
  <c r="BX44" i="1" s="1"/>
  <c r="BT44" i="1"/>
  <c r="BQ44" i="1"/>
  <c r="BP44" i="1"/>
  <c r="BR44" i="1" s="1"/>
  <c r="BO44" i="1"/>
  <c r="BN44" i="1"/>
  <c r="BK44" i="1"/>
  <c r="BJ44" i="1"/>
  <c r="BL44" i="1" s="1"/>
  <c r="BI44" i="1"/>
  <c r="BH44" i="1"/>
  <c r="BE44" i="1"/>
  <c r="BD44" i="1"/>
  <c r="BC44" i="1"/>
  <c r="BF44" i="1" s="1"/>
  <c r="P44" i="1" s="1"/>
  <c r="BB44" i="1"/>
  <c r="AZ44" i="1"/>
  <c r="AY44" i="1"/>
  <c r="AX44" i="1"/>
  <c r="O44" i="1" s="1"/>
  <c r="AW44" i="1"/>
  <c r="AU44" i="1"/>
  <c r="AT44" i="1"/>
  <c r="AS44" i="1"/>
  <c r="N44" i="1" s="1"/>
  <c r="AR44" i="1"/>
  <c r="AP44" i="1"/>
  <c r="M44" i="1" s="1"/>
  <c r="AO44" i="1"/>
  <c r="AN44" i="1"/>
  <c r="AM44" i="1"/>
  <c r="AK44" i="1"/>
  <c r="AJ44" i="1"/>
  <c r="L44" i="1" s="1"/>
  <c r="AI44" i="1"/>
  <c r="AH44" i="1"/>
  <c r="W44" i="1"/>
  <c r="V44" i="1"/>
  <c r="U44" i="1"/>
  <c r="T44" i="1"/>
  <c r="S44" i="1"/>
  <c r="R44" i="1"/>
  <c r="Q44" i="1"/>
  <c r="K44" i="1"/>
  <c r="AC44" i="1" s="1"/>
  <c r="D44" i="1"/>
  <c r="C44" i="1"/>
  <c r="B44" i="1"/>
  <c r="A44" i="1"/>
  <c r="CO43" i="1"/>
  <c r="CN43" i="1"/>
  <c r="CP43" i="1" s="1"/>
  <c r="CM43" i="1"/>
  <c r="CL43" i="1"/>
  <c r="CI43" i="1"/>
  <c r="CH43" i="1"/>
  <c r="CJ43" i="1" s="1"/>
  <c r="CG43" i="1"/>
  <c r="CF43" i="1"/>
  <c r="CC43" i="1"/>
  <c r="CB43" i="1"/>
  <c r="CD43" i="1" s="1"/>
  <c r="CA43" i="1"/>
  <c r="BZ43" i="1"/>
  <c r="BW43" i="1"/>
  <c r="BV43" i="1"/>
  <c r="BX43" i="1" s="1"/>
  <c r="BU43" i="1"/>
  <c r="BT43" i="1"/>
  <c r="BQ43" i="1"/>
  <c r="BP43" i="1"/>
  <c r="BR43" i="1" s="1"/>
  <c r="BO43" i="1"/>
  <c r="BN43" i="1"/>
  <c r="BK43" i="1"/>
  <c r="BJ43" i="1"/>
  <c r="BL43" i="1" s="1"/>
  <c r="BI43" i="1"/>
  <c r="BH43" i="1"/>
  <c r="BE43" i="1"/>
  <c r="BD43" i="1"/>
  <c r="BF43" i="1" s="1"/>
  <c r="P43" i="1" s="1"/>
  <c r="BC43" i="1"/>
  <c r="BB43" i="1"/>
  <c r="AZ43" i="1"/>
  <c r="AY43" i="1"/>
  <c r="AX43" i="1"/>
  <c r="AW43" i="1"/>
  <c r="AU43" i="1"/>
  <c r="AT43" i="1"/>
  <c r="AS43" i="1"/>
  <c r="AR43" i="1"/>
  <c r="AP43" i="1"/>
  <c r="M43" i="1" s="1"/>
  <c r="AO43" i="1"/>
  <c r="AN43" i="1"/>
  <c r="AM43" i="1"/>
  <c r="AK43" i="1"/>
  <c r="AJ43" i="1"/>
  <c r="L43" i="1" s="1"/>
  <c r="AI43" i="1"/>
  <c r="AH43" i="1"/>
  <c r="W43" i="1"/>
  <c r="V43" i="1"/>
  <c r="U43" i="1"/>
  <c r="T43" i="1"/>
  <c r="S43" i="1"/>
  <c r="R43" i="1"/>
  <c r="Q43" i="1"/>
  <c r="O43" i="1"/>
  <c r="N43" i="1"/>
  <c r="K43" i="1"/>
  <c r="AC43" i="1" s="1"/>
  <c r="D43" i="1"/>
  <c r="C43" i="1"/>
  <c r="B43" i="1"/>
  <c r="A43" i="1"/>
  <c r="W36" i="1"/>
  <c r="V36" i="1"/>
  <c r="U36" i="1"/>
  <c r="T36" i="1"/>
  <c r="S36" i="1"/>
  <c r="R36" i="1"/>
  <c r="Q36" i="1"/>
  <c r="CP35" i="1"/>
  <c r="CO35" i="1"/>
  <c r="CN35" i="1"/>
  <c r="CM35" i="1"/>
  <c r="CL35" i="1"/>
  <c r="CJ35" i="1"/>
  <c r="CI35" i="1"/>
  <c r="CH35" i="1"/>
  <c r="CG35" i="1"/>
  <c r="CF35" i="1"/>
  <c r="CD35" i="1"/>
  <c r="CC35" i="1"/>
  <c r="CB35" i="1"/>
  <c r="CA35" i="1"/>
  <c r="BZ35" i="1"/>
  <c r="BX35" i="1"/>
  <c r="BW35" i="1"/>
  <c r="BV35" i="1"/>
  <c r="BU35" i="1"/>
  <c r="BT35" i="1"/>
  <c r="BR35" i="1"/>
  <c r="BQ35" i="1"/>
  <c r="BP35" i="1"/>
  <c r="BO35" i="1"/>
  <c r="BN35" i="1"/>
  <c r="BL35" i="1"/>
  <c r="BK35" i="1"/>
  <c r="BJ35" i="1"/>
  <c r="BI35" i="1"/>
  <c r="BH35" i="1"/>
  <c r="BF35" i="1"/>
  <c r="BE35" i="1"/>
  <c r="BD35" i="1"/>
  <c r="BC35" i="1"/>
  <c r="BB35" i="1"/>
  <c r="AZ35" i="1"/>
  <c r="AY35" i="1"/>
  <c r="AX35" i="1"/>
  <c r="AW35" i="1"/>
  <c r="AU35" i="1"/>
  <c r="AT35" i="1"/>
  <c r="AS35" i="1"/>
  <c r="AR35" i="1"/>
  <c r="AP35" i="1"/>
  <c r="AO35" i="1"/>
  <c r="AN35" i="1"/>
  <c r="AM35" i="1"/>
  <c r="AK35" i="1"/>
  <c r="AJ35" i="1"/>
  <c r="AI35" i="1"/>
  <c r="AH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AC35" i="1" s="1"/>
  <c r="D35" i="1"/>
  <c r="C35" i="1"/>
  <c r="B35" i="1"/>
  <c r="CO34" i="1"/>
  <c r="CN34" i="1"/>
  <c r="CP34" i="1" s="1"/>
  <c r="CM34" i="1"/>
  <c r="CL34" i="1"/>
  <c r="CI34" i="1"/>
  <c r="CH34" i="1"/>
  <c r="CJ34" i="1" s="1"/>
  <c r="CG34" i="1"/>
  <c r="CF34" i="1"/>
  <c r="CC34" i="1"/>
  <c r="CB34" i="1"/>
  <c r="CD34" i="1" s="1"/>
  <c r="CA34" i="1"/>
  <c r="BZ34" i="1"/>
  <c r="BW34" i="1"/>
  <c r="BV34" i="1"/>
  <c r="BX34" i="1" s="1"/>
  <c r="BU34" i="1"/>
  <c r="BT34" i="1"/>
  <c r="BQ34" i="1"/>
  <c r="BP34" i="1"/>
  <c r="BR34" i="1" s="1"/>
  <c r="BO34" i="1"/>
  <c r="BN34" i="1"/>
  <c r="BK34" i="1"/>
  <c r="BJ34" i="1"/>
  <c r="BL34" i="1" s="1"/>
  <c r="BI34" i="1"/>
  <c r="BH34" i="1"/>
  <c r="BE34" i="1"/>
  <c r="BD34" i="1"/>
  <c r="BF34" i="1" s="1"/>
  <c r="P34" i="1" s="1"/>
  <c r="BC34" i="1"/>
  <c r="BB34" i="1"/>
  <c r="AZ34" i="1"/>
  <c r="AY34" i="1"/>
  <c r="AX34" i="1"/>
  <c r="AW34" i="1"/>
  <c r="AU34" i="1"/>
  <c r="AT34" i="1"/>
  <c r="N34" i="1" s="1"/>
  <c r="AS34" i="1"/>
  <c r="AR34" i="1"/>
  <c r="AP34" i="1"/>
  <c r="AO34" i="1"/>
  <c r="AN34" i="1"/>
  <c r="M34" i="1" s="1"/>
  <c r="AM34" i="1"/>
  <c r="AK34" i="1"/>
  <c r="AJ34" i="1"/>
  <c r="AI34" i="1"/>
  <c r="L34" i="1" s="1"/>
  <c r="AH34" i="1"/>
  <c r="W34" i="1"/>
  <c r="V34" i="1"/>
  <c r="U34" i="1"/>
  <c r="T34" i="1"/>
  <c r="S34" i="1"/>
  <c r="R34" i="1"/>
  <c r="Q34" i="1"/>
  <c r="O34" i="1"/>
  <c r="K34" i="1"/>
  <c r="AC34" i="1" s="1"/>
  <c r="D34" i="1"/>
  <c r="C34" i="1"/>
  <c r="B34" i="1"/>
  <c r="CO33" i="1"/>
  <c r="CN33" i="1"/>
  <c r="CP33" i="1" s="1"/>
  <c r="CM33" i="1"/>
  <c r="CL33" i="1"/>
  <c r="CI33" i="1"/>
  <c r="CH33" i="1"/>
  <c r="CJ33" i="1" s="1"/>
  <c r="CG33" i="1"/>
  <c r="CF33" i="1"/>
  <c r="CC33" i="1"/>
  <c r="CB33" i="1"/>
  <c r="CD33" i="1" s="1"/>
  <c r="CA33" i="1"/>
  <c r="BZ33" i="1"/>
  <c r="BW33" i="1"/>
  <c r="BV33" i="1"/>
  <c r="BX33" i="1" s="1"/>
  <c r="BU33" i="1"/>
  <c r="BT33" i="1"/>
  <c r="BQ33" i="1"/>
  <c r="BP33" i="1"/>
  <c r="BR33" i="1" s="1"/>
  <c r="BO33" i="1"/>
  <c r="BN33" i="1"/>
  <c r="BK33" i="1"/>
  <c r="BJ33" i="1"/>
  <c r="BL33" i="1" s="1"/>
  <c r="BI33" i="1"/>
  <c r="BH33" i="1"/>
  <c r="BE33" i="1"/>
  <c r="BD33" i="1"/>
  <c r="BF33" i="1" s="1"/>
  <c r="P33" i="1" s="1"/>
  <c r="BC33" i="1"/>
  <c r="BB33" i="1"/>
  <c r="AZ33" i="1"/>
  <c r="AY33" i="1"/>
  <c r="AX33" i="1"/>
  <c r="AW33" i="1"/>
  <c r="AU33" i="1"/>
  <c r="AT33" i="1"/>
  <c r="AS33" i="1"/>
  <c r="AR33" i="1"/>
  <c r="AP33" i="1"/>
  <c r="M33" i="1" s="1"/>
  <c r="AO33" i="1"/>
  <c r="AN33" i="1"/>
  <c r="AM33" i="1"/>
  <c r="AK33" i="1"/>
  <c r="L33" i="1" s="1"/>
  <c r="AJ33" i="1"/>
  <c r="AI33" i="1"/>
  <c r="AH33" i="1"/>
  <c r="W33" i="1"/>
  <c r="V33" i="1"/>
  <c r="U33" i="1"/>
  <c r="T33" i="1"/>
  <c r="S33" i="1"/>
  <c r="R33" i="1"/>
  <c r="Q33" i="1"/>
  <c r="O33" i="1"/>
  <c r="N33" i="1"/>
  <c r="K33" i="1"/>
  <c r="AC33" i="1" s="1"/>
  <c r="D33" i="1"/>
  <c r="C33" i="1"/>
  <c r="B33" i="1"/>
  <c r="CO32" i="1"/>
  <c r="CN32" i="1"/>
  <c r="CM32" i="1"/>
  <c r="CP32" i="1" s="1"/>
  <c r="CL32" i="1"/>
  <c r="CI32" i="1"/>
  <c r="CH32" i="1"/>
  <c r="CG32" i="1"/>
  <c r="CJ32" i="1" s="1"/>
  <c r="CF32" i="1"/>
  <c r="CC32" i="1"/>
  <c r="CB32" i="1"/>
  <c r="CA32" i="1"/>
  <c r="CD32" i="1" s="1"/>
  <c r="BZ32" i="1"/>
  <c r="BW32" i="1"/>
  <c r="BV32" i="1"/>
  <c r="BU32" i="1"/>
  <c r="BX32" i="1" s="1"/>
  <c r="BT32" i="1"/>
  <c r="BQ32" i="1"/>
  <c r="BP32" i="1"/>
  <c r="BR32" i="1" s="1"/>
  <c r="BO32" i="1"/>
  <c r="BN32" i="1"/>
  <c r="BK32" i="1"/>
  <c r="BJ32" i="1"/>
  <c r="BL32" i="1" s="1"/>
  <c r="P32" i="1" s="1"/>
  <c r="BI32" i="1"/>
  <c r="BH32" i="1"/>
  <c r="BE32" i="1"/>
  <c r="BD32" i="1"/>
  <c r="BC32" i="1"/>
  <c r="BF32" i="1" s="1"/>
  <c r="BB32" i="1"/>
  <c r="AZ32" i="1"/>
  <c r="AY32" i="1"/>
  <c r="AX32" i="1"/>
  <c r="O32" i="1" s="1"/>
  <c r="AW32" i="1"/>
  <c r="AU32" i="1"/>
  <c r="AT32" i="1"/>
  <c r="N32" i="1" s="1"/>
  <c r="AS32" i="1"/>
  <c r="AR32" i="1"/>
  <c r="AP32" i="1"/>
  <c r="AO32" i="1"/>
  <c r="AN32" i="1"/>
  <c r="AM32" i="1"/>
  <c r="AK32" i="1"/>
  <c r="AJ32" i="1"/>
  <c r="AI32" i="1"/>
  <c r="L32" i="1" s="1"/>
  <c r="AH32" i="1"/>
  <c r="W32" i="1"/>
  <c r="V32" i="1"/>
  <c r="U32" i="1"/>
  <c r="T32" i="1"/>
  <c r="S32" i="1"/>
  <c r="R32" i="1"/>
  <c r="Q32" i="1"/>
  <c r="M32" i="1"/>
  <c r="K32" i="1"/>
  <c r="AC32" i="1" s="1"/>
  <c r="D32" i="1"/>
  <c r="C32" i="1"/>
  <c r="B32" i="1"/>
  <c r="CO31" i="1"/>
  <c r="CP31" i="1" s="1"/>
  <c r="CN31" i="1"/>
  <c r="CM31" i="1"/>
  <c r="CL31" i="1"/>
  <c r="CI31" i="1"/>
  <c r="CJ31" i="1" s="1"/>
  <c r="CH31" i="1"/>
  <c r="CG31" i="1"/>
  <c r="CF31" i="1"/>
  <c r="CC31" i="1"/>
  <c r="CD31" i="1" s="1"/>
  <c r="CB31" i="1"/>
  <c r="CA31" i="1"/>
  <c r="BZ31" i="1"/>
  <c r="BW31" i="1"/>
  <c r="BX31" i="1" s="1"/>
  <c r="BV31" i="1"/>
  <c r="BU31" i="1"/>
  <c r="BT31" i="1"/>
  <c r="BQ31" i="1"/>
  <c r="BR31" i="1" s="1"/>
  <c r="BP31" i="1"/>
  <c r="BO31" i="1"/>
  <c r="BN31" i="1"/>
  <c r="BK31" i="1"/>
  <c r="BL31" i="1" s="1"/>
  <c r="P31" i="1" s="1"/>
  <c r="BJ31" i="1"/>
  <c r="BI31" i="1"/>
  <c r="BH31" i="1"/>
  <c r="BE31" i="1"/>
  <c r="BF31" i="1" s="1"/>
  <c r="BD31" i="1"/>
  <c r="BC31" i="1"/>
  <c r="BB31" i="1"/>
  <c r="AZ31" i="1"/>
  <c r="O31" i="1" s="1"/>
  <c r="AY31" i="1"/>
  <c r="AX31" i="1"/>
  <c r="AW31" i="1"/>
  <c r="AU31" i="1"/>
  <c r="AT31" i="1"/>
  <c r="AS31" i="1"/>
  <c r="AR31" i="1"/>
  <c r="AP31" i="1"/>
  <c r="M31" i="1" s="1"/>
  <c r="AO31" i="1"/>
  <c r="AN31" i="1"/>
  <c r="AM31" i="1"/>
  <c r="AK31" i="1"/>
  <c r="L31" i="1" s="1"/>
  <c r="AJ31" i="1"/>
  <c r="AI31" i="1"/>
  <c r="AH31" i="1"/>
  <c r="W31" i="1"/>
  <c r="V31" i="1"/>
  <c r="U31" i="1"/>
  <c r="T31" i="1"/>
  <c r="S31" i="1"/>
  <c r="R31" i="1"/>
  <c r="Q31" i="1"/>
  <c r="N31" i="1"/>
  <c r="K31" i="1"/>
  <c r="AC31" i="1" s="1"/>
  <c r="D31" i="1"/>
  <c r="C31" i="1"/>
  <c r="B31" i="1"/>
  <c r="CO30" i="1"/>
  <c r="CN30" i="1"/>
  <c r="CP30" i="1" s="1"/>
  <c r="CM30" i="1"/>
  <c r="CL30" i="1"/>
  <c r="CI30" i="1"/>
  <c r="CH30" i="1"/>
  <c r="CJ30" i="1" s="1"/>
  <c r="CG30" i="1"/>
  <c r="CF30" i="1"/>
  <c r="CC30" i="1"/>
  <c r="CB30" i="1"/>
  <c r="CD30" i="1" s="1"/>
  <c r="CA30" i="1"/>
  <c r="BZ30" i="1"/>
  <c r="BW30" i="1"/>
  <c r="BV30" i="1"/>
  <c r="BX30" i="1" s="1"/>
  <c r="BU30" i="1"/>
  <c r="BT30" i="1"/>
  <c r="BQ30" i="1"/>
  <c r="BP30" i="1"/>
  <c r="BR30" i="1" s="1"/>
  <c r="BO30" i="1"/>
  <c r="BN30" i="1"/>
  <c r="BK30" i="1"/>
  <c r="BJ30" i="1"/>
  <c r="BL30" i="1" s="1"/>
  <c r="BI30" i="1"/>
  <c r="BH30" i="1"/>
  <c r="BE30" i="1"/>
  <c r="BD30" i="1"/>
  <c r="BF30" i="1" s="1"/>
  <c r="P30" i="1" s="1"/>
  <c r="BC30" i="1"/>
  <c r="BB30" i="1"/>
  <c r="AZ30" i="1"/>
  <c r="AY30" i="1"/>
  <c r="O30" i="1" s="1"/>
  <c r="AX30" i="1"/>
  <c r="AW30" i="1"/>
  <c r="AU30" i="1"/>
  <c r="AT30" i="1"/>
  <c r="N30" i="1" s="1"/>
  <c r="AS30" i="1"/>
  <c r="AR30" i="1"/>
  <c r="AP30" i="1"/>
  <c r="M30" i="1" s="1"/>
  <c r="AO30" i="1"/>
  <c r="AN30" i="1"/>
  <c r="AM30" i="1"/>
  <c r="AK30" i="1"/>
  <c r="AJ30" i="1"/>
  <c r="L30" i="1" s="1"/>
  <c r="AI30" i="1"/>
  <c r="AH30" i="1"/>
  <c r="W30" i="1"/>
  <c r="V30" i="1"/>
  <c r="U30" i="1"/>
  <c r="T30" i="1"/>
  <c r="S30" i="1"/>
  <c r="R30" i="1"/>
  <c r="Q30" i="1"/>
  <c r="K30" i="1"/>
  <c r="AC30" i="1" s="1"/>
  <c r="D30" i="1"/>
  <c r="C30" i="1"/>
  <c r="B30" i="1"/>
  <c r="CO29" i="1"/>
  <c r="CN29" i="1"/>
  <c r="CP29" i="1" s="1"/>
  <c r="CM29" i="1"/>
  <c r="CL29" i="1"/>
  <c r="CI29" i="1"/>
  <c r="CH29" i="1"/>
  <c r="CJ29" i="1" s="1"/>
  <c r="CG29" i="1"/>
  <c r="CF29" i="1"/>
  <c r="CC29" i="1"/>
  <c r="CB29" i="1"/>
  <c r="CD29" i="1" s="1"/>
  <c r="CA29" i="1"/>
  <c r="BZ29" i="1"/>
  <c r="BW29" i="1"/>
  <c r="BV29" i="1"/>
  <c r="BX29" i="1" s="1"/>
  <c r="BU29" i="1"/>
  <c r="BT29" i="1"/>
  <c r="BQ29" i="1"/>
  <c r="BR29" i="1" s="1"/>
  <c r="BP29" i="1"/>
  <c r="BO29" i="1"/>
  <c r="BN29" i="1"/>
  <c r="BK29" i="1"/>
  <c r="BL29" i="1" s="1"/>
  <c r="BJ29" i="1"/>
  <c r="BI29" i="1"/>
  <c r="BH29" i="1"/>
  <c r="BE29" i="1"/>
  <c r="BD29" i="1"/>
  <c r="BF29" i="1" s="1"/>
  <c r="P29" i="1" s="1"/>
  <c r="BC29" i="1"/>
  <c r="BB29" i="1"/>
  <c r="AZ29" i="1"/>
  <c r="AY29" i="1"/>
  <c r="AX29" i="1"/>
  <c r="AW29" i="1"/>
  <c r="AU29" i="1"/>
  <c r="AT29" i="1"/>
  <c r="AS29" i="1"/>
  <c r="AR29" i="1"/>
  <c r="AP29" i="1"/>
  <c r="M29" i="1" s="1"/>
  <c r="AO29" i="1"/>
  <c r="AN29" i="1"/>
  <c r="AM29" i="1"/>
  <c r="AK29" i="1"/>
  <c r="L29" i="1" s="1"/>
  <c r="AJ29" i="1"/>
  <c r="AI29" i="1"/>
  <c r="AH29" i="1"/>
  <c r="W29" i="1"/>
  <c r="V29" i="1"/>
  <c r="U29" i="1"/>
  <c r="T29" i="1"/>
  <c r="S29" i="1"/>
  <c r="R29" i="1"/>
  <c r="Q29" i="1"/>
  <c r="O29" i="1"/>
  <c r="N29" i="1"/>
  <c r="K29" i="1"/>
  <c r="AC29" i="1" s="1"/>
  <c r="D29" i="1"/>
  <c r="C29" i="1"/>
  <c r="B29" i="1"/>
  <c r="CO28" i="1"/>
  <c r="CN28" i="1"/>
  <c r="CM28" i="1"/>
  <c r="CP28" i="1" s="1"/>
  <c r="CL28" i="1"/>
  <c r="CI28" i="1"/>
  <c r="CH28" i="1"/>
  <c r="CG28" i="1"/>
  <c r="CJ28" i="1" s="1"/>
  <c r="P28" i="1" s="1"/>
  <c r="CF28" i="1"/>
  <c r="CC28" i="1"/>
  <c r="CB28" i="1"/>
  <c r="CA28" i="1"/>
  <c r="CD28" i="1" s="1"/>
  <c r="BZ28" i="1"/>
  <c r="BW28" i="1"/>
  <c r="BV28" i="1"/>
  <c r="BU28" i="1"/>
  <c r="BX28" i="1" s="1"/>
  <c r="BT28" i="1"/>
  <c r="BQ28" i="1"/>
  <c r="BP28" i="1"/>
  <c r="BO28" i="1"/>
  <c r="BR28" i="1" s="1"/>
  <c r="BN28" i="1"/>
  <c r="BK28" i="1"/>
  <c r="BJ28" i="1"/>
  <c r="BI28" i="1"/>
  <c r="BL28" i="1" s="1"/>
  <c r="BH28" i="1"/>
  <c r="BE28" i="1"/>
  <c r="BD28" i="1"/>
  <c r="BC28" i="1"/>
  <c r="BF28" i="1" s="1"/>
  <c r="BB28" i="1"/>
  <c r="AZ28" i="1"/>
  <c r="AY28" i="1"/>
  <c r="AX28" i="1"/>
  <c r="O28" i="1" s="1"/>
  <c r="AW28" i="1"/>
  <c r="AU28" i="1"/>
  <c r="AT28" i="1"/>
  <c r="AS28" i="1"/>
  <c r="N28" i="1" s="1"/>
  <c r="AR28" i="1"/>
  <c r="AP28" i="1"/>
  <c r="AO28" i="1"/>
  <c r="M28" i="1" s="1"/>
  <c r="AN28" i="1"/>
  <c r="AM28" i="1"/>
  <c r="AK28" i="1"/>
  <c r="AJ28" i="1"/>
  <c r="AI28" i="1"/>
  <c r="AH28" i="1"/>
  <c r="W28" i="1"/>
  <c r="V28" i="1"/>
  <c r="U28" i="1"/>
  <c r="T28" i="1"/>
  <c r="S28" i="1"/>
  <c r="R28" i="1"/>
  <c r="Q28" i="1"/>
  <c r="L28" i="1"/>
  <c r="K28" i="1"/>
  <c r="AC28" i="1" s="1"/>
  <c r="D28" i="1"/>
  <c r="C28" i="1"/>
  <c r="B28" i="1"/>
  <c r="CO27" i="1"/>
  <c r="CP27" i="1" s="1"/>
  <c r="CN27" i="1"/>
  <c r="CM27" i="1"/>
  <c r="CL27" i="1"/>
  <c r="CI27" i="1"/>
  <c r="CJ27" i="1" s="1"/>
  <c r="CH27" i="1"/>
  <c r="CG27" i="1"/>
  <c r="CF27" i="1"/>
  <c r="CC27" i="1"/>
  <c r="CD27" i="1" s="1"/>
  <c r="CB27" i="1"/>
  <c r="CA27" i="1"/>
  <c r="BZ27" i="1"/>
  <c r="BW27" i="1"/>
  <c r="BX27" i="1" s="1"/>
  <c r="BV27" i="1"/>
  <c r="BU27" i="1"/>
  <c r="BT27" i="1"/>
  <c r="BQ27" i="1"/>
  <c r="BR27" i="1" s="1"/>
  <c r="BP27" i="1"/>
  <c r="BO27" i="1"/>
  <c r="BN27" i="1"/>
  <c r="BK27" i="1"/>
  <c r="BL27" i="1" s="1"/>
  <c r="BJ27" i="1"/>
  <c r="BI27" i="1"/>
  <c r="BH27" i="1"/>
  <c r="BE27" i="1"/>
  <c r="BF27" i="1" s="1"/>
  <c r="P27" i="1" s="1"/>
  <c r="BD27" i="1"/>
  <c r="BC27" i="1"/>
  <c r="BB27" i="1"/>
  <c r="AZ27" i="1"/>
  <c r="AY27" i="1"/>
  <c r="AX27" i="1"/>
  <c r="AW27" i="1"/>
  <c r="AU27" i="1"/>
  <c r="AT27" i="1"/>
  <c r="N27" i="1" s="1"/>
  <c r="AS27" i="1"/>
  <c r="AR27" i="1"/>
  <c r="AP27" i="1"/>
  <c r="AO27" i="1"/>
  <c r="AN27" i="1"/>
  <c r="AM27" i="1"/>
  <c r="AK27" i="1"/>
  <c r="AJ27" i="1"/>
  <c r="L27" i="1" s="1"/>
  <c r="AI27" i="1"/>
  <c r="AH27" i="1"/>
  <c r="W27" i="1"/>
  <c r="V27" i="1"/>
  <c r="U27" i="1"/>
  <c r="T27" i="1"/>
  <c r="S27" i="1"/>
  <c r="R27" i="1"/>
  <c r="Q27" i="1"/>
  <c r="O27" i="1"/>
  <c r="M27" i="1"/>
  <c r="K27" i="1"/>
  <c r="AC27" i="1" s="1"/>
  <c r="D27" i="1"/>
  <c r="C27" i="1"/>
  <c r="B27" i="1"/>
  <c r="CO26" i="1"/>
  <c r="CN26" i="1"/>
  <c r="CP26" i="1" s="1"/>
  <c r="CM26" i="1"/>
  <c r="CL26" i="1"/>
  <c r="CI26" i="1"/>
  <c r="CH26" i="1"/>
  <c r="CJ26" i="1" s="1"/>
  <c r="CG26" i="1"/>
  <c r="CF26" i="1"/>
  <c r="CC26" i="1"/>
  <c r="CB26" i="1"/>
  <c r="CD26" i="1" s="1"/>
  <c r="CA26" i="1"/>
  <c r="BZ26" i="1"/>
  <c r="BW26" i="1"/>
  <c r="BV26" i="1"/>
  <c r="BX26" i="1" s="1"/>
  <c r="BU26" i="1"/>
  <c r="BT26" i="1"/>
  <c r="BQ26" i="1"/>
  <c r="BR26" i="1" s="1"/>
  <c r="BP26" i="1"/>
  <c r="BO26" i="1"/>
  <c r="BN26" i="1"/>
  <c r="BK26" i="1"/>
  <c r="BL26" i="1" s="1"/>
  <c r="BJ26" i="1"/>
  <c r="BI26" i="1"/>
  <c r="BH26" i="1"/>
  <c r="BE26" i="1"/>
  <c r="BD26" i="1"/>
  <c r="BF26" i="1" s="1"/>
  <c r="P26" i="1" s="1"/>
  <c r="BC26" i="1"/>
  <c r="BB26" i="1"/>
  <c r="AZ26" i="1"/>
  <c r="AY26" i="1"/>
  <c r="AX26" i="1"/>
  <c r="AW26" i="1"/>
  <c r="AU26" i="1"/>
  <c r="AT26" i="1"/>
  <c r="N26" i="1" s="1"/>
  <c r="AS26" i="1"/>
  <c r="AR26" i="1"/>
  <c r="AP26" i="1"/>
  <c r="M26" i="1" s="1"/>
  <c r="AO26" i="1"/>
  <c r="AN26" i="1"/>
  <c r="AM26" i="1"/>
  <c r="AK26" i="1"/>
  <c r="AJ26" i="1"/>
  <c r="L26" i="1" s="1"/>
  <c r="AI26" i="1"/>
  <c r="AH26" i="1"/>
  <c r="W26" i="1"/>
  <c r="V26" i="1"/>
  <c r="U26" i="1"/>
  <c r="T26" i="1"/>
  <c r="S26" i="1"/>
  <c r="R26" i="1"/>
  <c r="Q26" i="1"/>
  <c r="O26" i="1"/>
  <c r="K26" i="1"/>
  <c r="AC26" i="1" s="1"/>
  <c r="D26" i="1"/>
  <c r="C26" i="1"/>
  <c r="B26" i="1"/>
  <c r="CO25" i="1"/>
  <c r="CP25" i="1" s="1"/>
  <c r="CN25" i="1"/>
  <c r="CM25" i="1"/>
  <c r="CL25" i="1"/>
  <c r="CI25" i="1"/>
  <c r="CJ25" i="1" s="1"/>
  <c r="CH25" i="1"/>
  <c r="CG25" i="1"/>
  <c r="CF25" i="1"/>
  <c r="CC25" i="1"/>
  <c r="CD25" i="1" s="1"/>
  <c r="CB25" i="1"/>
  <c r="CA25" i="1"/>
  <c r="BZ25" i="1"/>
  <c r="BW25" i="1"/>
  <c r="BX25" i="1" s="1"/>
  <c r="BV25" i="1"/>
  <c r="BU25" i="1"/>
  <c r="BT25" i="1"/>
  <c r="BQ25" i="1"/>
  <c r="BR25" i="1" s="1"/>
  <c r="BP25" i="1"/>
  <c r="BO25" i="1"/>
  <c r="BN25" i="1"/>
  <c r="BK25" i="1"/>
  <c r="BL25" i="1" s="1"/>
  <c r="P25" i="1" s="1"/>
  <c r="BJ25" i="1"/>
  <c r="BI25" i="1"/>
  <c r="BH25" i="1"/>
  <c r="BE25" i="1"/>
  <c r="BF25" i="1" s="1"/>
  <c r="BD25" i="1"/>
  <c r="BC25" i="1"/>
  <c r="BB25" i="1"/>
  <c r="AZ25" i="1"/>
  <c r="O25" i="1" s="1"/>
  <c r="AY25" i="1"/>
  <c r="AX25" i="1"/>
  <c r="AW25" i="1"/>
  <c r="AU25" i="1"/>
  <c r="AT25" i="1"/>
  <c r="N25" i="1" s="1"/>
  <c r="AS25" i="1"/>
  <c r="AR25" i="1"/>
  <c r="AP25" i="1"/>
  <c r="M25" i="1" s="1"/>
  <c r="AO25" i="1"/>
  <c r="AN25" i="1"/>
  <c r="AM25" i="1"/>
  <c r="AK25" i="1"/>
  <c r="AJ25" i="1"/>
  <c r="L25" i="1" s="1"/>
  <c r="AI25" i="1"/>
  <c r="AH25" i="1"/>
  <c r="W25" i="1"/>
  <c r="V25" i="1"/>
  <c r="U25" i="1"/>
  <c r="T25" i="1"/>
  <c r="S25" i="1"/>
  <c r="R25" i="1"/>
  <c r="Q25" i="1"/>
  <c r="K25" i="1"/>
  <c r="AC25" i="1" s="1"/>
  <c r="D25" i="1"/>
  <c r="C25" i="1"/>
  <c r="B25" i="1"/>
  <c r="A25" i="1"/>
  <c r="CO24" i="1"/>
  <c r="CN24" i="1"/>
  <c r="CP24" i="1" s="1"/>
  <c r="CM24" i="1"/>
  <c r="CL24" i="1"/>
  <c r="CI24" i="1"/>
  <c r="CH24" i="1"/>
  <c r="CJ24" i="1" s="1"/>
  <c r="CG24" i="1"/>
  <c r="CF24" i="1"/>
  <c r="CC24" i="1"/>
  <c r="CB24" i="1"/>
  <c r="CD24" i="1" s="1"/>
  <c r="CA24" i="1"/>
  <c r="BZ24" i="1"/>
  <c r="BW24" i="1"/>
  <c r="BV24" i="1"/>
  <c r="BX24" i="1" s="1"/>
  <c r="BU24" i="1"/>
  <c r="BT24" i="1"/>
  <c r="BQ24" i="1"/>
  <c r="BP24" i="1"/>
  <c r="BR24" i="1" s="1"/>
  <c r="BO24" i="1"/>
  <c r="BN24" i="1"/>
  <c r="BK24" i="1"/>
  <c r="BJ24" i="1"/>
  <c r="BL24" i="1" s="1"/>
  <c r="BI24" i="1"/>
  <c r="BH24" i="1"/>
  <c r="BE24" i="1"/>
  <c r="BD24" i="1"/>
  <c r="BF24" i="1" s="1"/>
  <c r="P24" i="1" s="1"/>
  <c r="BC24" i="1"/>
  <c r="BB24" i="1"/>
  <c r="AZ24" i="1"/>
  <c r="AY24" i="1"/>
  <c r="AX24" i="1"/>
  <c r="O24" i="1" s="1"/>
  <c r="AW24" i="1"/>
  <c r="AU24" i="1"/>
  <c r="AT24" i="1"/>
  <c r="AS24" i="1"/>
  <c r="N24" i="1" s="1"/>
  <c r="AR24" i="1"/>
  <c r="AP24" i="1"/>
  <c r="M24" i="1" s="1"/>
  <c r="AO24" i="1"/>
  <c r="AN24" i="1"/>
  <c r="AM24" i="1"/>
  <c r="AK24" i="1"/>
  <c r="L24" i="1" s="1"/>
  <c r="AJ24" i="1"/>
  <c r="AI24" i="1"/>
  <c r="AH24" i="1"/>
  <c r="W24" i="1"/>
  <c r="V24" i="1"/>
  <c r="U24" i="1"/>
  <c r="T24" i="1"/>
  <c r="S24" i="1"/>
  <c r="R24" i="1"/>
  <c r="Q24" i="1"/>
  <c r="K24" i="1"/>
  <c r="Z24" i="1" s="1"/>
  <c r="D24" i="1"/>
  <c r="C24" i="1"/>
  <c r="B24" i="1"/>
  <c r="A24" i="1"/>
  <c r="CO23" i="1"/>
  <c r="CN23" i="1"/>
  <c r="CM23" i="1"/>
  <c r="CP23" i="1" s="1"/>
  <c r="CL23" i="1"/>
  <c r="CI23" i="1"/>
  <c r="CH23" i="1"/>
  <c r="CG23" i="1"/>
  <c r="CJ23" i="1" s="1"/>
  <c r="CF23" i="1"/>
  <c r="CC23" i="1"/>
  <c r="CB23" i="1"/>
  <c r="CA23" i="1"/>
  <c r="CD23" i="1" s="1"/>
  <c r="BZ23" i="1"/>
  <c r="BW23" i="1"/>
  <c r="BV23" i="1"/>
  <c r="BU23" i="1"/>
  <c r="BX23" i="1" s="1"/>
  <c r="BT23" i="1"/>
  <c r="BQ23" i="1"/>
  <c r="BP23" i="1"/>
  <c r="BR23" i="1" s="1"/>
  <c r="BO23" i="1"/>
  <c r="BN23" i="1"/>
  <c r="BK23" i="1"/>
  <c r="BJ23" i="1"/>
  <c r="BL23" i="1" s="1"/>
  <c r="P23" i="1" s="1"/>
  <c r="BI23" i="1"/>
  <c r="BH23" i="1"/>
  <c r="BE23" i="1"/>
  <c r="BD23" i="1"/>
  <c r="BC23" i="1"/>
  <c r="BF23" i="1" s="1"/>
  <c r="BB23" i="1"/>
  <c r="AZ23" i="1"/>
  <c r="AY23" i="1"/>
  <c r="AX23" i="1"/>
  <c r="O23" i="1" s="1"/>
  <c r="AW23" i="1"/>
  <c r="AU23" i="1"/>
  <c r="AT23" i="1"/>
  <c r="N23" i="1" s="1"/>
  <c r="AS23" i="1"/>
  <c r="AR23" i="1"/>
  <c r="AP23" i="1"/>
  <c r="AO23" i="1"/>
  <c r="AN23" i="1"/>
  <c r="AM23" i="1"/>
  <c r="AK23" i="1"/>
  <c r="AJ23" i="1"/>
  <c r="AI23" i="1"/>
  <c r="L23" i="1" s="1"/>
  <c r="AH23" i="1"/>
  <c r="W23" i="1"/>
  <c r="V23" i="1"/>
  <c r="U23" i="1"/>
  <c r="T23" i="1"/>
  <c r="S23" i="1"/>
  <c r="R23" i="1"/>
  <c r="Q23" i="1"/>
  <c r="M23" i="1"/>
  <c r="K23" i="1"/>
  <c r="AC23" i="1" s="1"/>
  <c r="D23" i="1"/>
  <c r="C23" i="1"/>
  <c r="B23" i="1"/>
  <c r="A23" i="1"/>
  <c r="CO22" i="1"/>
  <c r="CN22" i="1"/>
  <c r="CP22" i="1" s="1"/>
  <c r="CM22" i="1"/>
  <c r="CL22" i="1"/>
  <c r="CI22" i="1"/>
  <c r="CH22" i="1"/>
  <c r="CJ22" i="1" s="1"/>
  <c r="CG22" i="1"/>
  <c r="CF22" i="1"/>
  <c r="CC22" i="1"/>
  <c r="CB22" i="1"/>
  <c r="CD22" i="1" s="1"/>
  <c r="CA22" i="1"/>
  <c r="BZ22" i="1"/>
  <c r="BW22" i="1"/>
  <c r="BV22" i="1"/>
  <c r="BX22" i="1" s="1"/>
  <c r="BU22" i="1"/>
  <c r="BT22" i="1"/>
  <c r="BQ22" i="1"/>
  <c r="BP22" i="1"/>
  <c r="BR22" i="1" s="1"/>
  <c r="BO22" i="1"/>
  <c r="BN22" i="1"/>
  <c r="BK22" i="1"/>
  <c r="BJ22" i="1"/>
  <c r="BL22" i="1" s="1"/>
  <c r="P22" i="1" s="1"/>
  <c r="BI22" i="1"/>
  <c r="BH22" i="1"/>
  <c r="BE22" i="1"/>
  <c r="BD22" i="1"/>
  <c r="BF22" i="1" s="1"/>
  <c r="BC22" i="1"/>
  <c r="BB22" i="1"/>
  <c r="AZ22" i="1"/>
  <c r="AY22" i="1"/>
  <c r="AX22" i="1"/>
  <c r="AW22" i="1"/>
  <c r="AU22" i="1"/>
  <c r="AT22" i="1"/>
  <c r="AS22" i="1"/>
  <c r="AR22" i="1"/>
  <c r="AP22" i="1"/>
  <c r="M22" i="1" s="1"/>
  <c r="AO22" i="1"/>
  <c r="AN22" i="1"/>
  <c r="AM22" i="1"/>
  <c r="AK22" i="1"/>
  <c r="AJ22" i="1"/>
  <c r="AI22" i="1"/>
  <c r="AH22" i="1"/>
  <c r="W22" i="1"/>
  <c r="V22" i="1"/>
  <c r="U22" i="1"/>
  <c r="T22" i="1"/>
  <c r="S22" i="1"/>
  <c r="R22" i="1"/>
  <c r="Q22" i="1"/>
  <c r="O22" i="1"/>
  <c r="N22" i="1"/>
  <c r="L22" i="1"/>
  <c r="K22" i="1"/>
  <c r="AC22" i="1" s="1"/>
  <c r="D22" i="1"/>
  <c r="C22" i="1"/>
  <c r="B22" i="1"/>
  <c r="A22" i="1"/>
  <c r="W17" i="1"/>
  <c r="D17" i="1"/>
  <c r="CO16" i="1"/>
  <c r="CN16" i="1"/>
  <c r="CP16" i="1" s="1"/>
  <c r="CM16" i="1"/>
  <c r="CL16" i="1"/>
  <c r="CI16" i="1"/>
  <c r="CH16" i="1"/>
  <c r="CJ16" i="1" s="1"/>
  <c r="CG16" i="1"/>
  <c r="CF16" i="1"/>
  <c r="CC16" i="1"/>
  <c r="CB16" i="1"/>
  <c r="CD16" i="1" s="1"/>
  <c r="CA16" i="1"/>
  <c r="BZ16" i="1"/>
  <c r="BW16" i="1"/>
  <c r="BV16" i="1"/>
  <c r="BX16" i="1" s="1"/>
  <c r="BU16" i="1"/>
  <c r="BT16" i="1"/>
  <c r="BQ16" i="1"/>
  <c r="BP16" i="1"/>
  <c r="BR16" i="1" s="1"/>
  <c r="BO16" i="1"/>
  <c r="BN16" i="1"/>
  <c r="BK16" i="1"/>
  <c r="BJ16" i="1"/>
  <c r="BL16" i="1" s="1"/>
  <c r="BI16" i="1"/>
  <c r="BH16" i="1"/>
  <c r="BE16" i="1"/>
  <c r="BD16" i="1"/>
  <c r="BF16" i="1" s="1"/>
  <c r="P16" i="1" s="1"/>
  <c r="BC16" i="1"/>
  <c r="BB16" i="1"/>
  <c r="AZ16" i="1"/>
  <c r="AY16" i="1"/>
  <c r="AX16" i="1"/>
  <c r="O16" i="1" s="1"/>
  <c r="AW16" i="1"/>
  <c r="AU16" i="1"/>
  <c r="AT16" i="1"/>
  <c r="AS16" i="1"/>
  <c r="N16" i="1" s="1"/>
  <c r="AR16" i="1"/>
  <c r="AP16" i="1"/>
  <c r="M16" i="1" s="1"/>
  <c r="AO16" i="1"/>
  <c r="AN16" i="1"/>
  <c r="AM16" i="1"/>
  <c r="AK16" i="1"/>
  <c r="AJ16" i="1"/>
  <c r="L16" i="1" s="1"/>
  <c r="AI16" i="1"/>
  <c r="AH16" i="1"/>
  <c r="W16" i="1"/>
  <c r="V16" i="1"/>
  <c r="U16" i="1"/>
  <c r="T16" i="1"/>
  <c r="S16" i="1"/>
  <c r="R16" i="1"/>
  <c r="Q16" i="1"/>
  <c r="K16" i="1"/>
  <c r="AC16" i="1" s="1"/>
  <c r="D16" i="1"/>
  <c r="C16" i="1"/>
  <c r="B16" i="1"/>
  <c r="CO15" i="1"/>
  <c r="CN15" i="1"/>
  <c r="CM15" i="1"/>
  <c r="CP15" i="1" s="1"/>
  <c r="CL15" i="1"/>
  <c r="CI15" i="1"/>
  <c r="CH15" i="1"/>
  <c r="CG15" i="1"/>
  <c r="CJ15" i="1" s="1"/>
  <c r="CF15" i="1"/>
  <c r="CC15" i="1"/>
  <c r="CB15" i="1"/>
  <c r="CA15" i="1"/>
  <c r="CD15" i="1" s="1"/>
  <c r="BZ15" i="1"/>
  <c r="BW15" i="1"/>
  <c r="BV15" i="1"/>
  <c r="BU15" i="1"/>
  <c r="BX15" i="1" s="1"/>
  <c r="BT15" i="1"/>
  <c r="BQ15" i="1"/>
  <c r="BP15" i="1"/>
  <c r="BR15" i="1" s="1"/>
  <c r="BO15" i="1"/>
  <c r="BN15" i="1"/>
  <c r="BK15" i="1"/>
  <c r="BJ15" i="1"/>
  <c r="BL15" i="1" s="1"/>
  <c r="P15" i="1" s="1"/>
  <c r="BI15" i="1"/>
  <c r="BH15" i="1"/>
  <c r="BE15" i="1"/>
  <c r="BD15" i="1"/>
  <c r="BC15" i="1"/>
  <c r="BF15" i="1" s="1"/>
  <c r="BB15" i="1"/>
  <c r="AZ15" i="1"/>
  <c r="AY15" i="1"/>
  <c r="AX15" i="1"/>
  <c r="AW15" i="1"/>
  <c r="AU15" i="1"/>
  <c r="AT15" i="1"/>
  <c r="AS15" i="1"/>
  <c r="AR15" i="1"/>
  <c r="AP15" i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O15" i="1"/>
  <c r="N15" i="1"/>
  <c r="M15" i="1"/>
  <c r="K15" i="1"/>
  <c r="AC15" i="1" s="1"/>
  <c r="D15" i="1"/>
  <c r="C15" i="1"/>
  <c r="B15" i="1"/>
  <c r="CO14" i="1"/>
  <c r="CN14" i="1"/>
  <c r="CP14" i="1" s="1"/>
  <c r="CM14" i="1"/>
  <c r="CL14" i="1"/>
  <c r="CI14" i="1"/>
  <c r="CH14" i="1"/>
  <c r="CJ14" i="1" s="1"/>
  <c r="CG14" i="1"/>
  <c r="CF14" i="1"/>
  <c r="CC14" i="1"/>
  <c r="CB14" i="1"/>
  <c r="CD14" i="1" s="1"/>
  <c r="CA14" i="1"/>
  <c r="BZ14" i="1"/>
  <c r="BW14" i="1"/>
  <c r="BV14" i="1"/>
  <c r="BX14" i="1" s="1"/>
  <c r="BU14" i="1"/>
  <c r="BT14" i="1"/>
  <c r="BQ14" i="1"/>
  <c r="BP14" i="1"/>
  <c r="BR14" i="1" s="1"/>
  <c r="BO14" i="1"/>
  <c r="BN14" i="1"/>
  <c r="BK14" i="1"/>
  <c r="BJ14" i="1"/>
  <c r="BL14" i="1" s="1"/>
  <c r="BI14" i="1"/>
  <c r="BH14" i="1"/>
  <c r="BE14" i="1"/>
  <c r="BD14" i="1"/>
  <c r="BF14" i="1" s="1"/>
  <c r="P14" i="1" s="1"/>
  <c r="BC14" i="1"/>
  <c r="BB14" i="1"/>
  <c r="AZ14" i="1"/>
  <c r="AY14" i="1"/>
  <c r="AX14" i="1"/>
  <c r="AW14" i="1"/>
  <c r="AU14" i="1"/>
  <c r="AT14" i="1"/>
  <c r="N14" i="1" s="1"/>
  <c r="AS14" i="1"/>
  <c r="AR14" i="1"/>
  <c r="AP14" i="1"/>
  <c r="M14" i="1" s="1"/>
  <c r="AO14" i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O14" i="1"/>
  <c r="K14" i="1"/>
  <c r="AC14" i="1" s="1"/>
  <c r="D14" i="1"/>
  <c r="C14" i="1"/>
  <c r="B14" i="1"/>
  <c r="CO13" i="1"/>
  <c r="CP13" i="1" s="1"/>
  <c r="CN13" i="1"/>
  <c r="CM13" i="1"/>
  <c r="CL13" i="1"/>
  <c r="CI13" i="1"/>
  <c r="CJ13" i="1" s="1"/>
  <c r="CH13" i="1"/>
  <c r="CG13" i="1"/>
  <c r="CF13" i="1"/>
  <c r="CC13" i="1"/>
  <c r="CD13" i="1" s="1"/>
  <c r="CB13" i="1"/>
  <c r="CA13" i="1"/>
  <c r="BZ13" i="1"/>
  <c r="BW13" i="1"/>
  <c r="BX13" i="1" s="1"/>
  <c r="BV13" i="1"/>
  <c r="BU13" i="1"/>
  <c r="BT13" i="1"/>
  <c r="BQ13" i="1"/>
  <c r="BR13" i="1" s="1"/>
  <c r="BP13" i="1"/>
  <c r="BO13" i="1"/>
  <c r="BN13" i="1"/>
  <c r="BK13" i="1"/>
  <c r="BL13" i="1" s="1"/>
  <c r="BJ13" i="1"/>
  <c r="BI13" i="1"/>
  <c r="BH13" i="1"/>
  <c r="BE13" i="1"/>
  <c r="BF13" i="1" s="1"/>
  <c r="P13" i="1" s="1"/>
  <c r="BD13" i="1"/>
  <c r="BC13" i="1"/>
  <c r="BB13" i="1"/>
  <c r="AZ13" i="1"/>
  <c r="AY13" i="1"/>
  <c r="AX13" i="1"/>
  <c r="AW13" i="1"/>
  <c r="AU13" i="1"/>
  <c r="AT13" i="1"/>
  <c r="N13" i="1" s="1"/>
  <c r="AS13" i="1"/>
  <c r="AR13" i="1"/>
  <c r="AP13" i="1"/>
  <c r="AO13" i="1"/>
  <c r="M13" i="1" s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O13" i="1"/>
  <c r="K13" i="1"/>
  <c r="AC13" i="1" s="1"/>
  <c r="D13" i="1"/>
  <c r="C13" i="1"/>
  <c r="B13" i="1"/>
  <c r="CO12" i="1"/>
  <c r="CP12" i="1" s="1"/>
  <c r="P12" i="1" s="1"/>
  <c r="CN12" i="1"/>
  <c r="CM12" i="1"/>
  <c r="CL12" i="1"/>
  <c r="CI12" i="1"/>
  <c r="CJ12" i="1" s="1"/>
  <c r="CH12" i="1"/>
  <c r="CG12" i="1"/>
  <c r="CF12" i="1"/>
  <c r="CC12" i="1"/>
  <c r="CD12" i="1" s="1"/>
  <c r="CB12" i="1"/>
  <c r="CA12" i="1"/>
  <c r="BZ12" i="1"/>
  <c r="BW12" i="1"/>
  <c r="BX12" i="1" s="1"/>
  <c r="BV12" i="1"/>
  <c r="BU12" i="1"/>
  <c r="BT12" i="1"/>
  <c r="BQ12" i="1"/>
  <c r="BR12" i="1" s="1"/>
  <c r="BP12" i="1"/>
  <c r="BO12" i="1"/>
  <c r="BN12" i="1"/>
  <c r="BK12" i="1"/>
  <c r="BL12" i="1" s="1"/>
  <c r="BJ12" i="1"/>
  <c r="BI12" i="1"/>
  <c r="BH12" i="1"/>
  <c r="BE12" i="1"/>
  <c r="BF12" i="1" s="1"/>
  <c r="BD12" i="1"/>
  <c r="BC12" i="1"/>
  <c r="BB12" i="1"/>
  <c r="AZ12" i="1"/>
  <c r="AY12" i="1"/>
  <c r="AX12" i="1"/>
  <c r="AW12" i="1"/>
  <c r="AU12" i="1"/>
  <c r="AT12" i="1"/>
  <c r="N12" i="1" s="1"/>
  <c r="AS12" i="1"/>
  <c r="AR12" i="1"/>
  <c r="AP12" i="1"/>
  <c r="M12" i="1" s="1"/>
  <c r="AO12" i="1"/>
  <c r="AN12" i="1"/>
  <c r="AM12" i="1"/>
  <c r="AK12" i="1"/>
  <c r="AJ12" i="1"/>
  <c r="L12" i="1" s="1"/>
  <c r="AI12" i="1"/>
  <c r="AH12" i="1"/>
  <c r="W12" i="1"/>
  <c r="V12" i="1"/>
  <c r="U12" i="1"/>
  <c r="T12" i="1"/>
  <c r="S12" i="1"/>
  <c r="R12" i="1"/>
  <c r="Q12" i="1"/>
  <c r="O12" i="1"/>
  <c r="K12" i="1"/>
  <c r="AC12" i="1" s="1"/>
  <c r="D12" i="1"/>
  <c r="C12" i="1"/>
  <c r="B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P11" i="1" s="1"/>
  <c r="BI11" i="1"/>
  <c r="BH11" i="1"/>
  <c r="BE11" i="1"/>
  <c r="BD11" i="1"/>
  <c r="BF11" i="1" s="1"/>
  <c r="BC11" i="1"/>
  <c r="BB11" i="1"/>
  <c r="AZ11" i="1"/>
  <c r="AY11" i="1"/>
  <c r="AX11" i="1"/>
  <c r="AW11" i="1"/>
  <c r="AU11" i="1"/>
  <c r="AT11" i="1"/>
  <c r="N11" i="1" s="1"/>
  <c r="AS11" i="1"/>
  <c r="AR11" i="1"/>
  <c r="AP11" i="1"/>
  <c r="AO11" i="1"/>
  <c r="AN11" i="1"/>
  <c r="AM11" i="1"/>
  <c r="AK11" i="1"/>
  <c r="L11" i="1" s="1"/>
  <c r="AJ11" i="1"/>
  <c r="AI11" i="1"/>
  <c r="AH11" i="1"/>
  <c r="W11" i="1"/>
  <c r="V11" i="1"/>
  <c r="U11" i="1"/>
  <c r="T11" i="1"/>
  <c r="S11" i="1"/>
  <c r="R11" i="1"/>
  <c r="Q11" i="1"/>
  <c r="O11" i="1"/>
  <c r="M11" i="1"/>
  <c r="K11" i="1"/>
  <c r="AC11" i="1" s="1"/>
  <c r="D11" i="1"/>
  <c r="C11" i="1"/>
  <c r="B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P10" i="1" s="1"/>
  <c r="BI10" i="1"/>
  <c r="BH10" i="1"/>
  <c r="BE10" i="1"/>
  <c r="BD10" i="1"/>
  <c r="BF10" i="1" s="1"/>
  <c r="BC10" i="1"/>
  <c r="BB10" i="1"/>
  <c r="AZ10" i="1"/>
  <c r="O10" i="1" s="1"/>
  <c r="AY10" i="1"/>
  <c r="AX10" i="1"/>
  <c r="AW10" i="1"/>
  <c r="AU10" i="1"/>
  <c r="AT10" i="1"/>
  <c r="N10" i="1" s="1"/>
  <c r="AS10" i="1"/>
  <c r="AR10" i="1"/>
  <c r="AP10" i="1"/>
  <c r="M10" i="1" s="1"/>
  <c r="AO10" i="1"/>
  <c r="AN10" i="1"/>
  <c r="AM10" i="1"/>
  <c r="AK10" i="1"/>
  <c r="L10" i="1" s="1"/>
  <c r="AJ10" i="1"/>
  <c r="AI10" i="1"/>
  <c r="AH10" i="1"/>
  <c r="W10" i="1"/>
  <c r="V10" i="1"/>
  <c r="U10" i="1"/>
  <c r="T10" i="1"/>
  <c r="S10" i="1"/>
  <c r="R10" i="1"/>
  <c r="Q10" i="1"/>
  <c r="K10" i="1"/>
  <c r="AC10" i="1" s="1"/>
  <c r="D10" i="1"/>
  <c r="C10" i="1"/>
  <c r="B10" i="1"/>
  <c r="CP9" i="1"/>
  <c r="CO9" i="1"/>
  <c r="CN9" i="1"/>
  <c r="CM9" i="1"/>
  <c r="CL9" i="1"/>
  <c r="CJ9" i="1"/>
  <c r="CI9" i="1"/>
  <c r="CH9" i="1"/>
  <c r="CG9" i="1"/>
  <c r="CF9" i="1"/>
  <c r="CD9" i="1"/>
  <c r="CC9" i="1"/>
  <c r="CB9" i="1"/>
  <c r="CA9" i="1"/>
  <c r="BZ9" i="1"/>
  <c r="BX9" i="1"/>
  <c r="BW9" i="1"/>
  <c r="BV9" i="1"/>
  <c r="BU9" i="1"/>
  <c r="BT9" i="1"/>
  <c r="BR9" i="1"/>
  <c r="BQ9" i="1"/>
  <c r="BP9" i="1"/>
  <c r="BO9" i="1"/>
  <c r="BN9" i="1"/>
  <c r="BL9" i="1"/>
  <c r="BK9" i="1"/>
  <c r="BJ9" i="1"/>
  <c r="BI9" i="1"/>
  <c r="BH9" i="1"/>
  <c r="BF9" i="1"/>
  <c r="BE9" i="1"/>
  <c r="BD9" i="1"/>
  <c r="BC9" i="1"/>
  <c r="BB9" i="1"/>
  <c r="AZ9" i="1"/>
  <c r="AY9" i="1"/>
  <c r="AX9" i="1"/>
  <c r="AW9" i="1"/>
  <c r="AU9" i="1"/>
  <c r="AT9" i="1"/>
  <c r="AS9" i="1"/>
  <c r="AR9" i="1"/>
  <c r="AP9" i="1"/>
  <c r="AO9" i="1"/>
  <c r="AN9" i="1"/>
  <c r="AM9" i="1"/>
  <c r="AK9" i="1"/>
  <c r="AJ9" i="1"/>
  <c r="AI9" i="1"/>
  <c r="AH9" i="1"/>
  <c r="W9" i="1"/>
  <c r="V9" i="1"/>
  <c r="U9" i="1"/>
  <c r="T9" i="1"/>
  <c r="S9" i="1"/>
  <c r="R9" i="1"/>
  <c r="Q9" i="1"/>
  <c r="P9" i="1"/>
  <c r="O9" i="1"/>
  <c r="N9" i="1"/>
  <c r="M9" i="1"/>
  <c r="L9" i="1"/>
  <c r="K9" i="1"/>
  <c r="AC9" i="1" s="1"/>
  <c r="D9" i="1"/>
  <c r="C9" i="1"/>
  <c r="B9" i="1"/>
  <c r="CP8" i="1"/>
  <c r="CO8" i="1"/>
  <c r="CN8" i="1"/>
  <c r="CM8" i="1"/>
  <c r="CL8" i="1"/>
  <c r="CJ8" i="1"/>
  <c r="CI8" i="1"/>
  <c r="CH8" i="1"/>
  <c r="CG8" i="1"/>
  <c r="CF8" i="1"/>
  <c r="CD8" i="1"/>
  <c r="CC8" i="1"/>
  <c r="CB8" i="1"/>
  <c r="CA8" i="1"/>
  <c r="BZ8" i="1"/>
  <c r="BX8" i="1"/>
  <c r="BW8" i="1"/>
  <c r="BV8" i="1"/>
  <c r="BU8" i="1"/>
  <c r="BT8" i="1"/>
  <c r="BR8" i="1"/>
  <c r="BQ8" i="1"/>
  <c r="BP8" i="1"/>
  <c r="BO8" i="1"/>
  <c r="BN8" i="1"/>
  <c r="BL8" i="1"/>
  <c r="BK8" i="1"/>
  <c r="BJ8" i="1"/>
  <c r="BI8" i="1"/>
  <c r="BH8" i="1"/>
  <c r="BF8" i="1"/>
  <c r="BE8" i="1"/>
  <c r="BD8" i="1"/>
  <c r="BC8" i="1"/>
  <c r="BB8" i="1"/>
  <c r="AZ8" i="1"/>
  <c r="AY8" i="1"/>
  <c r="AX8" i="1"/>
  <c r="AW8" i="1"/>
  <c r="AU8" i="1"/>
  <c r="AT8" i="1"/>
  <c r="AS8" i="1"/>
  <c r="AR8" i="1"/>
  <c r="AP8" i="1"/>
  <c r="AO8" i="1"/>
  <c r="AN8" i="1"/>
  <c r="AM8" i="1"/>
  <c r="AK8" i="1"/>
  <c r="AJ8" i="1"/>
  <c r="AI8" i="1"/>
  <c r="AH8" i="1"/>
  <c r="W8" i="1"/>
  <c r="V8" i="1"/>
  <c r="U8" i="1"/>
  <c r="T8" i="1"/>
  <c r="S8" i="1"/>
  <c r="R8" i="1"/>
  <c r="Q8" i="1"/>
  <c r="P8" i="1"/>
  <c r="O8" i="1"/>
  <c r="N8" i="1"/>
  <c r="M8" i="1"/>
  <c r="L8" i="1"/>
  <c r="K8" i="1"/>
  <c r="AC8" i="1" s="1"/>
  <c r="D8" i="1"/>
  <c r="C8" i="1"/>
  <c r="B8" i="1"/>
  <c r="CO7" i="1"/>
  <c r="CN7" i="1"/>
  <c r="CM7" i="1"/>
  <c r="CP7" i="1" s="1"/>
  <c r="CL7" i="1"/>
  <c r="CI7" i="1"/>
  <c r="CH7" i="1"/>
  <c r="CG7" i="1"/>
  <c r="CJ7" i="1" s="1"/>
  <c r="CF7" i="1"/>
  <c r="CC7" i="1"/>
  <c r="CB7" i="1"/>
  <c r="CA7" i="1"/>
  <c r="CD7" i="1" s="1"/>
  <c r="BZ7" i="1"/>
  <c r="BW7" i="1"/>
  <c r="BV7" i="1"/>
  <c r="BU7" i="1"/>
  <c r="BX7" i="1" s="1"/>
  <c r="BT7" i="1"/>
  <c r="BQ7" i="1"/>
  <c r="BP7" i="1"/>
  <c r="BR7" i="1" s="1"/>
  <c r="BO7" i="1"/>
  <c r="BN7" i="1"/>
  <c r="BK7" i="1"/>
  <c r="BJ7" i="1"/>
  <c r="BL7" i="1" s="1"/>
  <c r="P7" i="1" s="1"/>
  <c r="BI7" i="1"/>
  <c r="BH7" i="1"/>
  <c r="BE7" i="1"/>
  <c r="BD7" i="1"/>
  <c r="BC7" i="1"/>
  <c r="BF7" i="1" s="1"/>
  <c r="BB7" i="1"/>
  <c r="AZ7" i="1"/>
  <c r="AY7" i="1"/>
  <c r="AX7" i="1"/>
  <c r="AW7" i="1"/>
  <c r="AU7" i="1"/>
  <c r="AT7" i="1"/>
  <c r="N7" i="1" s="1"/>
  <c r="AS7" i="1"/>
  <c r="AR7" i="1"/>
  <c r="AP7" i="1"/>
  <c r="AO7" i="1"/>
  <c r="M7" i="1" s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O7" i="1"/>
  <c r="K7" i="1"/>
  <c r="AC7" i="1" s="1"/>
  <c r="D7" i="1"/>
  <c r="C7" i="1"/>
  <c r="B7" i="1"/>
  <c r="CO6" i="1"/>
  <c r="CN6" i="1"/>
  <c r="CP6" i="1" s="1"/>
  <c r="CM6" i="1"/>
  <c r="CL6" i="1"/>
  <c r="CI6" i="1"/>
  <c r="CH6" i="1"/>
  <c r="CJ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P6" i="1"/>
  <c r="BR6" i="1" s="1"/>
  <c r="BO6" i="1"/>
  <c r="BN6" i="1"/>
  <c r="BK6" i="1"/>
  <c r="BJ6" i="1"/>
  <c r="BL6" i="1" s="1"/>
  <c r="BI6" i="1"/>
  <c r="BH6" i="1"/>
  <c r="BE6" i="1"/>
  <c r="BD6" i="1"/>
  <c r="BF6" i="1" s="1"/>
  <c r="P6" i="1" s="1"/>
  <c r="BC6" i="1"/>
  <c r="BB6" i="1"/>
  <c r="AZ6" i="1"/>
  <c r="AY6" i="1"/>
  <c r="AX6" i="1"/>
  <c r="O6" i="1" s="1"/>
  <c r="AW6" i="1"/>
  <c r="AU6" i="1"/>
  <c r="AT6" i="1"/>
  <c r="AS6" i="1"/>
  <c r="N6" i="1" s="1"/>
  <c r="AR6" i="1"/>
  <c r="AP6" i="1"/>
  <c r="M6" i="1" s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K6" i="1"/>
  <c r="AC6" i="1" s="1"/>
  <c r="D6" i="1"/>
  <c r="C6" i="1"/>
  <c r="B6" i="1"/>
  <c r="CO5" i="1"/>
  <c r="CN5" i="1"/>
  <c r="CP5" i="1" s="1"/>
  <c r="CM5" i="1"/>
  <c r="CL5" i="1"/>
  <c r="CI5" i="1"/>
  <c r="CH5" i="1"/>
  <c r="CJ5" i="1" s="1"/>
  <c r="CG5" i="1"/>
  <c r="CF5" i="1"/>
  <c r="CC5" i="1"/>
  <c r="CB5" i="1"/>
  <c r="CD5" i="1" s="1"/>
  <c r="CA5" i="1"/>
  <c r="BZ5" i="1"/>
  <c r="BW5" i="1"/>
  <c r="BV5" i="1"/>
  <c r="BX5" i="1" s="1"/>
  <c r="BU5" i="1"/>
  <c r="BT5" i="1"/>
  <c r="BQ5" i="1"/>
  <c r="BP5" i="1"/>
  <c r="BR5" i="1" s="1"/>
  <c r="BO5" i="1"/>
  <c r="BN5" i="1"/>
  <c r="BK5" i="1"/>
  <c r="BJ5" i="1"/>
  <c r="BL5" i="1" s="1"/>
  <c r="BI5" i="1"/>
  <c r="BH5" i="1"/>
  <c r="BE5" i="1"/>
  <c r="BD5" i="1"/>
  <c r="BF5" i="1" s="1"/>
  <c r="P5" i="1" s="1"/>
  <c r="BC5" i="1"/>
  <c r="BB5" i="1"/>
  <c r="AZ5" i="1"/>
  <c r="AY5" i="1"/>
  <c r="AX5" i="1"/>
  <c r="AW5" i="1"/>
  <c r="AU5" i="1"/>
  <c r="AT5" i="1"/>
  <c r="N5" i="1" s="1"/>
  <c r="AS5" i="1"/>
  <c r="AR5" i="1"/>
  <c r="AP5" i="1"/>
  <c r="M5" i="1" s="1"/>
  <c r="AO5" i="1"/>
  <c r="AN5" i="1"/>
  <c r="AM5" i="1"/>
  <c r="AK5" i="1"/>
  <c r="L5" i="1" s="1"/>
  <c r="AJ5" i="1"/>
  <c r="AI5" i="1"/>
  <c r="AH5" i="1"/>
  <c r="W5" i="1"/>
  <c r="V5" i="1"/>
  <c r="U5" i="1"/>
  <c r="T5" i="1"/>
  <c r="S5" i="1"/>
  <c r="R5" i="1"/>
  <c r="Q5" i="1"/>
  <c r="O5" i="1"/>
  <c r="K5" i="1"/>
  <c r="AC5" i="1" s="1"/>
  <c r="D5" i="1"/>
  <c r="C5" i="1"/>
  <c r="B5" i="1"/>
  <c r="CO4" i="1"/>
  <c r="CN4" i="1"/>
  <c r="CP4" i="1" s="1"/>
  <c r="CM4" i="1"/>
  <c r="CL4" i="1"/>
  <c r="CI4" i="1"/>
  <c r="CH4" i="1"/>
  <c r="CJ4" i="1" s="1"/>
  <c r="CG4" i="1"/>
  <c r="CF4" i="1"/>
  <c r="CC4" i="1"/>
  <c r="CB4" i="1"/>
  <c r="CD4" i="1" s="1"/>
  <c r="CA4" i="1"/>
  <c r="BZ4" i="1"/>
  <c r="BW4" i="1"/>
  <c r="BV4" i="1"/>
  <c r="BX4" i="1" s="1"/>
  <c r="BU4" i="1"/>
  <c r="BT4" i="1"/>
  <c r="BQ4" i="1"/>
  <c r="BP4" i="1"/>
  <c r="BR4" i="1" s="1"/>
  <c r="BO4" i="1"/>
  <c r="BN4" i="1"/>
  <c r="BK4" i="1"/>
  <c r="BJ4" i="1"/>
  <c r="BL4" i="1" s="1"/>
  <c r="P4" i="1" s="1"/>
  <c r="BI4" i="1"/>
  <c r="BH4" i="1"/>
  <c r="BE4" i="1"/>
  <c r="BD4" i="1"/>
  <c r="BF4" i="1" s="1"/>
  <c r="BC4" i="1"/>
  <c r="BB4" i="1"/>
  <c r="AZ4" i="1"/>
  <c r="O4" i="1" s="1"/>
  <c r="AY4" i="1"/>
  <c r="AX4" i="1"/>
  <c r="AW4" i="1"/>
  <c r="AU4" i="1"/>
  <c r="AT4" i="1"/>
  <c r="N4" i="1" s="1"/>
  <c r="AS4" i="1"/>
  <c r="AR4" i="1"/>
  <c r="AP4" i="1"/>
  <c r="M4" i="1" s="1"/>
  <c r="AO4" i="1"/>
  <c r="AN4" i="1"/>
  <c r="AM4" i="1"/>
  <c r="AK4" i="1"/>
  <c r="L4" i="1" s="1"/>
  <c r="AJ4" i="1"/>
  <c r="AI4" i="1"/>
  <c r="AH4" i="1"/>
  <c r="W4" i="1"/>
  <c r="V4" i="1"/>
  <c r="U4" i="1"/>
  <c r="T4" i="1"/>
  <c r="S4" i="1"/>
  <c r="R4" i="1"/>
  <c r="Q4" i="1"/>
  <c r="K4" i="1"/>
  <c r="AC4" i="1" s="1"/>
  <c r="D4" i="1"/>
  <c r="C4" i="1"/>
  <c r="B4" i="1"/>
  <c r="CO3" i="1"/>
  <c r="CP3" i="1" s="1"/>
  <c r="CN3" i="1"/>
  <c r="CM3" i="1"/>
  <c r="CL3" i="1"/>
  <c r="CI3" i="1"/>
  <c r="CJ3" i="1" s="1"/>
  <c r="P3" i="1" s="1"/>
  <c r="CH3" i="1"/>
  <c r="CG3" i="1"/>
  <c r="CF3" i="1"/>
  <c r="CC3" i="1"/>
  <c r="CD3" i="1" s="1"/>
  <c r="CB3" i="1"/>
  <c r="CA3" i="1"/>
  <c r="BZ3" i="1"/>
  <c r="BW3" i="1"/>
  <c r="BX3" i="1" s="1"/>
  <c r="BV3" i="1"/>
  <c r="BU3" i="1"/>
  <c r="BT3" i="1"/>
  <c r="BQ3" i="1"/>
  <c r="BR3" i="1" s="1"/>
  <c r="BP3" i="1"/>
  <c r="BO3" i="1"/>
  <c r="BN3" i="1"/>
  <c r="BK3" i="1"/>
  <c r="BL3" i="1" s="1"/>
  <c r="BJ3" i="1"/>
  <c r="BI3" i="1"/>
  <c r="BH3" i="1"/>
  <c r="BE3" i="1"/>
  <c r="BF3" i="1" s="1"/>
  <c r="BD3" i="1"/>
  <c r="BC3" i="1"/>
  <c r="BB3" i="1"/>
  <c r="AZ3" i="1"/>
  <c r="AY3" i="1"/>
  <c r="AX3" i="1"/>
  <c r="AW3" i="1"/>
  <c r="AU3" i="1"/>
  <c r="AT3" i="1"/>
  <c r="N3" i="1" s="1"/>
  <c r="AS3" i="1"/>
  <c r="AR3" i="1"/>
  <c r="AP3" i="1"/>
  <c r="M3" i="1" s="1"/>
  <c r="AO3" i="1"/>
  <c r="AN3" i="1"/>
  <c r="AM3" i="1"/>
  <c r="AK3" i="1"/>
  <c r="AJ3" i="1"/>
  <c r="L3" i="1" s="1"/>
  <c r="AI3" i="1"/>
  <c r="AH3" i="1"/>
  <c r="W3" i="1"/>
  <c r="V3" i="1"/>
  <c r="U3" i="1"/>
  <c r="T3" i="1"/>
  <c r="S3" i="1"/>
  <c r="R3" i="1"/>
  <c r="Q3" i="1"/>
  <c r="O3" i="1"/>
  <c r="K3" i="1"/>
  <c r="AC3" i="1" s="1"/>
  <c r="D3" i="1"/>
  <c r="C3" i="1"/>
  <c r="B3" i="1"/>
  <c r="L1" i="1"/>
  <c r="A1" i="1"/>
  <c r="L27" i="5" l="1"/>
  <c r="L28" i="5"/>
  <c r="L29" i="5"/>
  <c r="L30" i="5"/>
  <c r="L35" i="5"/>
  <c r="L36" i="5"/>
  <c r="L37" i="5"/>
  <c r="L38" i="5"/>
  <c r="AD12" i="4"/>
  <c r="AC12" i="4" s="1"/>
  <c r="AD124" i="4"/>
  <c r="AC124" i="4" s="1"/>
  <c r="AD101" i="4"/>
  <c r="AC101" i="4" s="1"/>
  <c r="AD13" i="4"/>
  <c r="AC13" i="4" s="1"/>
  <c r="AD27" i="4"/>
  <c r="AC27" i="4" s="1"/>
  <c r="AD50" i="4"/>
  <c r="AC50" i="4" s="1"/>
  <c r="AD69" i="4"/>
  <c r="AC69" i="4" s="1"/>
  <c r="AD94" i="4"/>
  <c r="AC94" i="4" s="1"/>
  <c r="AD112" i="4"/>
  <c r="AC112" i="4" s="1"/>
  <c r="AD6" i="4"/>
  <c r="AC6" i="4" s="1"/>
  <c r="AD10" i="4"/>
  <c r="AC10" i="4" s="1"/>
  <c r="AD17" i="4"/>
  <c r="AC17" i="4" s="1"/>
  <c r="AD21" i="4"/>
  <c r="AC21" i="4" s="1"/>
  <c r="AD25" i="4"/>
  <c r="AC25" i="4" s="1"/>
  <c r="AD31" i="4"/>
  <c r="AC31" i="4" s="1"/>
  <c r="AD4" i="4"/>
  <c r="AC4" i="4" s="1"/>
  <c r="AD8" i="4"/>
  <c r="AC8" i="4" s="1"/>
  <c r="AD15" i="4"/>
  <c r="AC15" i="4" s="1"/>
  <c r="AD19" i="4"/>
  <c r="AC19" i="4" s="1"/>
  <c r="AD23" i="4"/>
  <c r="AC23" i="4" s="1"/>
  <c r="AD29" i="4"/>
  <c r="AC29" i="4" s="1"/>
  <c r="AD33" i="4"/>
  <c r="AC33" i="4" s="1"/>
  <c r="AD48" i="4"/>
  <c r="AC48" i="4" s="1"/>
  <c r="AD51" i="4"/>
  <c r="AC51" i="4" s="1"/>
  <c r="AD55" i="4"/>
  <c r="AC55" i="4" s="1"/>
  <c r="AD59" i="4"/>
  <c r="AC59" i="4" s="1"/>
  <c r="AD63" i="4"/>
  <c r="AC63" i="4" s="1"/>
  <c r="AD65" i="4"/>
  <c r="AC65" i="4" s="1"/>
  <c r="AD74" i="4"/>
  <c r="AC74" i="4" s="1"/>
  <c r="AD75" i="4"/>
  <c r="AC75" i="4" s="1"/>
  <c r="AD98" i="4"/>
  <c r="AC98" i="4" s="1"/>
  <c r="AD34" i="4"/>
  <c r="AC34" i="4" s="1"/>
  <c r="AD49" i="4"/>
  <c r="AC49" i="4" s="1"/>
  <c r="AD53" i="4"/>
  <c r="AC53" i="4" s="1"/>
  <c r="AD57" i="4"/>
  <c r="AC57" i="4" s="1"/>
  <c r="AD61" i="4"/>
  <c r="AC61" i="4" s="1"/>
  <c r="AD67" i="4"/>
  <c r="AC67" i="4" s="1"/>
  <c r="AD71" i="4"/>
  <c r="AC71" i="4" s="1"/>
  <c r="AD77" i="4"/>
  <c r="AC77" i="4" s="1"/>
  <c r="AD96" i="4"/>
  <c r="AC96" i="4" s="1"/>
  <c r="AD103" i="4"/>
  <c r="AC103" i="4" s="1"/>
  <c r="AD105" i="4"/>
  <c r="AC105" i="4" s="1"/>
  <c r="AD108" i="4"/>
  <c r="AC108" i="4" s="1"/>
  <c r="AD116" i="4"/>
  <c r="AC116" i="4" s="1"/>
  <c r="AD110" i="4"/>
  <c r="AC110" i="4" s="1"/>
  <c r="AD114" i="4"/>
  <c r="AC114" i="4" s="1"/>
  <c r="AD119" i="4"/>
  <c r="AC119" i="4" s="1"/>
  <c r="AD120" i="4"/>
  <c r="AC120" i="4" s="1"/>
  <c r="AD121" i="4"/>
  <c r="AC121" i="4" s="1"/>
  <c r="N10" i="5"/>
  <c r="N18" i="5"/>
  <c r="N26" i="5"/>
  <c r="N34" i="5"/>
  <c r="N42" i="5"/>
  <c r="M6" i="5"/>
  <c r="N6" i="5" s="1"/>
  <c r="L10" i="5"/>
  <c r="M14" i="5"/>
  <c r="N14" i="5" s="1"/>
  <c r="L18" i="5"/>
  <c r="M22" i="5"/>
  <c r="N22" i="5" s="1"/>
  <c r="L26" i="5"/>
  <c r="M30" i="5"/>
  <c r="N30" i="5" s="1"/>
  <c r="L34" i="5"/>
  <c r="M38" i="5"/>
  <c r="N38" i="5" s="1"/>
  <c r="L42" i="5"/>
  <c r="AD5" i="4"/>
  <c r="AC5" i="4" s="1"/>
  <c r="AD9" i="4"/>
  <c r="AC9" i="4" s="1"/>
  <c r="AD7" i="4"/>
  <c r="AC7" i="4" s="1"/>
  <c r="AD11" i="4"/>
  <c r="AC11" i="4" s="1"/>
  <c r="AD16" i="4"/>
  <c r="AC16" i="4" s="1"/>
  <c r="AD20" i="4"/>
  <c r="AC20" i="4" s="1"/>
  <c r="AD24" i="4"/>
  <c r="AC24" i="4" s="1"/>
  <c r="AD28" i="4"/>
  <c r="AC28" i="4" s="1"/>
  <c r="AD32" i="4"/>
  <c r="AC32" i="4" s="1"/>
  <c r="AD47" i="4"/>
  <c r="AC47" i="4" s="1"/>
  <c r="AD14" i="4"/>
  <c r="AC14" i="4" s="1"/>
  <c r="AD18" i="4"/>
  <c r="AC18" i="4" s="1"/>
  <c r="AD22" i="4"/>
  <c r="AC22" i="4" s="1"/>
  <c r="AD26" i="4"/>
  <c r="AC26" i="4" s="1"/>
  <c r="AD30" i="4"/>
  <c r="AC30" i="4" s="1"/>
  <c r="AD54" i="4"/>
  <c r="AC54" i="4" s="1"/>
  <c r="AD58" i="4"/>
  <c r="AC58" i="4" s="1"/>
  <c r="AD62" i="4"/>
  <c r="AC62" i="4" s="1"/>
  <c r="AD66" i="4"/>
  <c r="AC66" i="4" s="1"/>
  <c r="AD70" i="4"/>
  <c r="AC70" i="4" s="1"/>
  <c r="AD72" i="4"/>
  <c r="AC72" i="4" s="1"/>
  <c r="AD73" i="4"/>
  <c r="AC73" i="4" s="1"/>
  <c r="AD52" i="4"/>
  <c r="AC52" i="4" s="1"/>
  <c r="AD56" i="4"/>
  <c r="AC56" i="4" s="1"/>
  <c r="AD60" i="4"/>
  <c r="AC60" i="4" s="1"/>
  <c r="AD64" i="4"/>
  <c r="AC64" i="4" s="1"/>
  <c r="AD68" i="4"/>
  <c r="AC68" i="4" s="1"/>
  <c r="AD76" i="4"/>
  <c r="AC76" i="4" s="1"/>
  <c r="AD95" i="4"/>
  <c r="AC95" i="4" s="1"/>
  <c r="AD99" i="4"/>
  <c r="AC99" i="4" s="1"/>
  <c r="AD100" i="4"/>
  <c r="AC100" i="4" s="1"/>
  <c r="AD93" i="4"/>
  <c r="AC93" i="4" s="1"/>
  <c r="AD97" i="4"/>
  <c r="AC97" i="4" s="1"/>
  <c r="AD102" i="4"/>
  <c r="AC102" i="4" s="1"/>
  <c r="AD106" i="4"/>
  <c r="AC106" i="4" s="1"/>
  <c r="AD104" i="4"/>
  <c r="AC104" i="4" s="1"/>
  <c r="AD107" i="4"/>
  <c r="AC107" i="4" s="1"/>
  <c r="AD109" i="4"/>
  <c r="AC109" i="4" s="1"/>
  <c r="AD113" i="4"/>
  <c r="AC113" i="4" s="1"/>
  <c r="AD117" i="4"/>
  <c r="AC117" i="4" s="1"/>
  <c r="AD118" i="4"/>
  <c r="AC118" i="4" s="1"/>
  <c r="AD111" i="4"/>
  <c r="AC111" i="4" s="1"/>
  <c r="AD115" i="4"/>
  <c r="AC115" i="4" s="1"/>
  <c r="AD122" i="4"/>
  <c r="AC122" i="4" s="1"/>
  <c r="AD123" i="4"/>
  <c r="AC123" i="4" s="1"/>
  <c r="D32" i="3"/>
  <c r="F32" i="3"/>
  <c r="H32" i="3"/>
  <c r="J32" i="3"/>
  <c r="L32" i="3"/>
  <c r="N32" i="3"/>
  <c r="P32" i="3"/>
  <c r="R32" i="3"/>
  <c r="T32" i="3"/>
  <c r="V32" i="3"/>
  <c r="X32" i="3"/>
  <c r="Z32" i="3"/>
  <c r="AB32" i="3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C36" i="2"/>
  <c r="E36" i="2"/>
  <c r="G36" i="2"/>
  <c r="I36" i="2"/>
  <c r="E16" i="2"/>
  <c r="C47" i="2"/>
  <c r="E47" i="2"/>
  <c r="G47" i="2"/>
  <c r="I47" i="2"/>
  <c r="K47" i="2"/>
  <c r="M47" i="2"/>
  <c r="O47" i="2"/>
  <c r="I16" i="2"/>
  <c r="C16" i="2"/>
  <c r="G16" i="2"/>
  <c r="K16" i="2"/>
  <c r="O16" i="2"/>
  <c r="K36" i="2"/>
  <c r="M36" i="2"/>
  <c r="M48" i="2" s="1"/>
  <c r="O36" i="2"/>
  <c r="R55" i="1"/>
  <c r="R54" i="1" s="1"/>
  <c r="R53" i="1" s="1"/>
  <c r="V55" i="1"/>
  <c r="V54" i="1" s="1"/>
  <c r="V53" i="1" s="1"/>
  <c r="Z44" i="1"/>
  <c r="Z3" i="1"/>
  <c r="Z28" i="1"/>
  <c r="Z7" i="1"/>
  <c r="AD31" i="1"/>
  <c r="CQ31" i="1"/>
  <c r="CR31" i="1" s="1"/>
  <c r="AD44" i="1"/>
  <c r="CR49" i="1"/>
  <c r="AD3" i="1"/>
  <c r="CQ3" i="1"/>
  <c r="CR3" i="1" s="1"/>
  <c r="T55" i="1"/>
  <c r="T54" i="1" s="1"/>
  <c r="T53" i="1" s="1"/>
  <c r="AC17" i="1"/>
  <c r="AD7" i="1"/>
  <c r="AD28" i="1"/>
  <c r="CQ28" i="1"/>
  <c r="Z31" i="1"/>
  <c r="X3" i="1"/>
  <c r="AB3" i="1"/>
  <c r="X5" i="1"/>
  <c r="AB5" i="1"/>
  <c r="CQ5" i="1"/>
  <c r="CR5" i="1" s="1"/>
  <c r="Z6" i="1"/>
  <c r="AD6" i="1"/>
  <c r="X7" i="1"/>
  <c r="AB7" i="1"/>
  <c r="CQ7" i="1"/>
  <c r="CR7" i="1" s="1"/>
  <c r="X9" i="1"/>
  <c r="AB9" i="1"/>
  <c r="X12" i="1"/>
  <c r="AB12" i="1"/>
  <c r="X14" i="1"/>
  <c r="AB14" i="1"/>
  <c r="CQ14" i="1"/>
  <c r="CR14" i="1" s="1"/>
  <c r="Z15" i="1"/>
  <c r="AD15" i="1"/>
  <c r="X22" i="1"/>
  <c r="AB22" i="1"/>
  <c r="CQ22" i="1"/>
  <c r="CR22" i="1" s="1"/>
  <c r="Z5" i="1"/>
  <c r="AD5" i="1"/>
  <c r="X6" i="1"/>
  <c r="AB6" i="1"/>
  <c r="CQ6" i="1"/>
  <c r="CR6" i="1" s="1"/>
  <c r="Z9" i="1"/>
  <c r="AD9" i="1"/>
  <c r="CQ9" i="1"/>
  <c r="CR9" i="1" s="1"/>
  <c r="Z12" i="1"/>
  <c r="AD12" i="1"/>
  <c r="CQ12" i="1"/>
  <c r="CR12" i="1" s="1"/>
  <c r="Z14" i="1"/>
  <c r="AD14" i="1"/>
  <c r="X15" i="1"/>
  <c r="AB15" i="1"/>
  <c r="CQ15" i="1"/>
  <c r="CR15" i="1" s="1"/>
  <c r="Z22" i="1"/>
  <c r="AD22" i="1"/>
  <c r="AC24" i="1"/>
  <c r="AC36" i="1" s="1"/>
  <c r="CQ24" i="1"/>
  <c r="CR24" i="1" s="1"/>
  <c r="AB24" i="1"/>
  <c r="X24" i="1"/>
  <c r="AD24" i="1"/>
  <c r="X26" i="1"/>
  <c r="AB26" i="1"/>
  <c r="X28" i="1"/>
  <c r="AB28" i="1"/>
  <c r="X31" i="1"/>
  <c r="AB31" i="1"/>
  <c r="X33" i="1"/>
  <c r="AB33" i="1"/>
  <c r="CQ33" i="1"/>
  <c r="CR33" i="1" s="1"/>
  <c r="X34" i="1"/>
  <c r="AB34" i="1"/>
  <c r="CQ34" i="1"/>
  <c r="CR34" i="1" s="1"/>
  <c r="X44" i="1"/>
  <c r="AB44" i="1"/>
  <c r="CQ44" i="1"/>
  <c r="CR44" i="1" s="1"/>
  <c r="Z26" i="1"/>
  <c r="AD26" i="1"/>
  <c r="CQ26" i="1"/>
  <c r="CR26" i="1" s="1"/>
  <c r="CR28" i="1"/>
  <c r="Z33" i="1"/>
  <c r="AD33" i="1"/>
  <c r="Z34" i="1"/>
  <c r="AD34" i="1"/>
  <c r="Q55" i="1"/>
  <c r="Q54" i="1" s="1"/>
  <c r="Q53" i="1" s="1"/>
  <c r="S55" i="1"/>
  <c r="S54" i="1" s="1"/>
  <c r="S53" i="1" s="1"/>
  <c r="U55" i="1"/>
  <c r="U54" i="1" s="1"/>
  <c r="U53" i="1" s="1"/>
  <c r="W55" i="1"/>
  <c r="W54" i="1" s="1"/>
  <c r="W53" i="1" s="1"/>
  <c r="Y3" i="1"/>
  <c r="AA3" i="1"/>
  <c r="X4" i="1"/>
  <c r="Z4" i="1"/>
  <c r="AB4" i="1"/>
  <c r="AD4" i="1"/>
  <c r="CQ4" i="1"/>
  <c r="CR4" i="1" s="1"/>
  <c r="Y5" i="1"/>
  <c r="AA5" i="1"/>
  <c r="Y6" i="1"/>
  <c r="AA6" i="1"/>
  <c r="Y7" i="1"/>
  <c r="AA7" i="1"/>
  <c r="X8" i="1"/>
  <c r="Z8" i="1"/>
  <c r="AB8" i="1"/>
  <c r="AD8" i="1"/>
  <c r="CQ8" i="1"/>
  <c r="CR8" i="1" s="1"/>
  <c r="Y9" i="1"/>
  <c r="AA9" i="1"/>
  <c r="X10" i="1"/>
  <c r="Z10" i="1"/>
  <c r="AB10" i="1"/>
  <c r="AD10" i="1"/>
  <c r="CQ10" i="1"/>
  <c r="CR10" i="1" s="1"/>
  <c r="X11" i="1"/>
  <c r="Z11" i="1"/>
  <c r="AB11" i="1"/>
  <c r="AD11" i="1"/>
  <c r="CQ11" i="1"/>
  <c r="CR11" i="1" s="1"/>
  <c r="Y12" i="1"/>
  <c r="AA12" i="1"/>
  <c r="X13" i="1"/>
  <c r="Z13" i="1"/>
  <c r="AB13" i="1"/>
  <c r="AD13" i="1"/>
  <c r="CQ13" i="1"/>
  <c r="CR13" i="1" s="1"/>
  <c r="Y14" i="1"/>
  <c r="AA14" i="1"/>
  <c r="Y15" i="1"/>
  <c r="AA15" i="1"/>
  <c r="X16" i="1"/>
  <c r="Z16" i="1"/>
  <c r="AB16" i="1"/>
  <c r="AD16" i="1"/>
  <c r="CQ16" i="1"/>
  <c r="CR16" i="1" s="1"/>
  <c r="Y22" i="1"/>
  <c r="AA22" i="1"/>
  <c r="X23" i="1"/>
  <c r="Z23" i="1"/>
  <c r="AB23" i="1"/>
  <c r="AD23" i="1"/>
  <c r="CQ23" i="1"/>
  <c r="CR23" i="1" s="1"/>
  <c r="Y24" i="1"/>
  <c r="AA24" i="1"/>
  <c r="X25" i="1"/>
  <c r="Z25" i="1"/>
  <c r="AB25" i="1"/>
  <c r="AD25" i="1"/>
  <c r="CQ25" i="1"/>
  <c r="CR25" i="1" s="1"/>
  <c r="Y26" i="1"/>
  <c r="AA26" i="1"/>
  <c r="X27" i="1"/>
  <c r="Z27" i="1"/>
  <c r="AB27" i="1"/>
  <c r="AD27" i="1"/>
  <c r="CQ27" i="1"/>
  <c r="CR27" i="1" s="1"/>
  <c r="Y28" i="1"/>
  <c r="AA28" i="1"/>
  <c r="X29" i="1"/>
  <c r="Z29" i="1"/>
  <c r="AB29" i="1"/>
  <c r="AD29" i="1"/>
  <c r="CQ29" i="1"/>
  <c r="CR29" i="1" s="1"/>
  <c r="Y30" i="1"/>
  <c r="Y4" i="1"/>
  <c r="AA4" i="1"/>
  <c r="Y8" i="1"/>
  <c r="AA8" i="1"/>
  <c r="Y10" i="1"/>
  <c r="AA10" i="1"/>
  <c r="Y11" i="1"/>
  <c r="AA11" i="1"/>
  <c r="Y13" i="1"/>
  <c r="AA13" i="1"/>
  <c r="Y16" i="1"/>
  <c r="AA16" i="1"/>
  <c r="Y23" i="1"/>
  <c r="AA23" i="1"/>
  <c r="Y25" i="1"/>
  <c r="AA25" i="1"/>
  <c r="Y27" i="1"/>
  <c r="AA27" i="1"/>
  <c r="Y29" i="1"/>
  <c r="AA29" i="1"/>
  <c r="CQ30" i="1"/>
  <c r="CR30" i="1" s="1"/>
  <c r="AD30" i="1"/>
  <c r="AB30" i="1"/>
  <c r="Z30" i="1"/>
  <c r="X30" i="1"/>
  <c r="AA30" i="1"/>
  <c r="Y31" i="1"/>
  <c r="AA31" i="1"/>
  <c r="X32" i="1"/>
  <c r="Z32" i="1"/>
  <c r="AB32" i="1"/>
  <c r="AD32" i="1"/>
  <c r="CQ32" i="1"/>
  <c r="CR32" i="1" s="1"/>
  <c r="Y33" i="1"/>
  <c r="AA33" i="1"/>
  <c r="Y34" i="1"/>
  <c r="AA34" i="1"/>
  <c r="X35" i="1"/>
  <c r="Z35" i="1"/>
  <c r="AB35" i="1"/>
  <c r="AD35" i="1"/>
  <c r="CQ35" i="1"/>
  <c r="CR35" i="1" s="1"/>
  <c r="X43" i="1"/>
  <c r="Z43" i="1"/>
  <c r="AB43" i="1"/>
  <c r="AD43" i="1"/>
  <c r="CQ43" i="1"/>
  <c r="CR43" i="1" s="1"/>
  <c r="Y44" i="1"/>
  <c r="AA44" i="1"/>
  <c r="X45" i="1"/>
  <c r="Z45" i="1"/>
  <c r="AB45" i="1"/>
  <c r="AD45" i="1"/>
  <c r="CQ45" i="1"/>
  <c r="CR45" i="1" s="1"/>
  <c r="Y32" i="1"/>
  <c r="AA32" i="1"/>
  <c r="Y35" i="1"/>
  <c r="AA35" i="1"/>
  <c r="Y43" i="1"/>
  <c r="AA43" i="1"/>
  <c r="Y45" i="1"/>
  <c r="AA45" i="1"/>
  <c r="Y46" i="1"/>
  <c r="AA46" i="1"/>
  <c r="AC46" i="1"/>
  <c r="Y47" i="1"/>
  <c r="AA47" i="1"/>
  <c r="AC47" i="1"/>
  <c r="Y48" i="1"/>
  <c r="AA48" i="1"/>
  <c r="AC48" i="1"/>
  <c r="Y49" i="1"/>
  <c r="AA49" i="1"/>
  <c r="AC49" i="1"/>
  <c r="X50" i="1"/>
  <c r="Z50" i="1"/>
  <c r="AB50" i="1"/>
  <c r="AD50" i="1"/>
  <c r="CQ50" i="1"/>
  <c r="CR50" i="1" s="1"/>
  <c r="Y51" i="1"/>
  <c r="AA51" i="1"/>
  <c r="AC51" i="1"/>
  <c r="X46" i="1"/>
  <c r="Z46" i="1"/>
  <c r="AB46" i="1"/>
  <c r="AD46" i="1"/>
  <c r="X47" i="1"/>
  <c r="Z47" i="1"/>
  <c r="AB47" i="1"/>
  <c r="AD47" i="1"/>
  <c r="X48" i="1"/>
  <c r="Z48" i="1"/>
  <c r="AB48" i="1"/>
  <c r="AD48" i="1"/>
  <c r="X49" i="1"/>
  <c r="Z49" i="1"/>
  <c r="AB49" i="1"/>
  <c r="AD49" i="1"/>
  <c r="Y50" i="1"/>
  <c r="AA50" i="1"/>
  <c r="X51" i="1"/>
  <c r="Z51" i="1"/>
  <c r="AB51" i="1"/>
  <c r="AD51" i="1"/>
  <c r="E48" i="2" l="1"/>
  <c r="O48" i="2"/>
  <c r="G48" i="2"/>
  <c r="I48" i="2"/>
  <c r="C48" i="2"/>
  <c r="K48" i="2"/>
  <c r="CR53" i="1"/>
  <c r="AD17" i="1"/>
  <c r="Z17" i="1"/>
  <c r="AB17" i="1"/>
  <c r="X17" i="1"/>
  <c r="Z36" i="1"/>
  <c r="AD36" i="1"/>
  <c r="AC52" i="1"/>
  <c r="AC53" i="1" s="1"/>
  <c r="X36" i="1"/>
  <c r="AB36" i="1"/>
  <c r="AA52" i="1"/>
  <c r="AB52" i="1"/>
  <c r="AB53" i="1" s="1"/>
  <c r="X52" i="1"/>
  <c r="X53" i="1" s="1"/>
  <c r="Y36" i="1"/>
  <c r="AA17" i="1"/>
  <c r="Y52" i="1"/>
  <c r="AD52" i="1"/>
  <c r="Z52" i="1"/>
  <c r="AA36" i="1"/>
  <c r="Y17" i="1"/>
  <c r="Y53" i="1" s="1"/>
  <c r="C49" i="2" l="1"/>
  <c r="Z53" i="1"/>
  <c r="AF36" i="1"/>
  <c r="AD53" i="1"/>
  <c r="AF17" i="1"/>
  <c r="AE36" i="1"/>
  <c r="AA53" i="1"/>
  <c r="AF52" i="1"/>
  <c r="AE52" i="1" s="1"/>
  <c r="AE17" i="1"/>
  <c r="AF53" i="1" l="1"/>
  <c r="AE53" i="1" s="1"/>
  <c r="P52" i="1"/>
  <c r="N52" i="1"/>
  <c r="L52" i="1"/>
  <c r="H52" i="1"/>
  <c r="F52" i="1"/>
  <c r="CQ52" i="1"/>
  <c r="O52" i="1"/>
  <c r="M52" i="1"/>
  <c r="K52" i="1"/>
  <c r="G52" i="1"/>
  <c r="E52" i="1"/>
  <c r="P36" i="1"/>
  <c r="N36" i="1"/>
  <c r="L36" i="1"/>
  <c r="H36" i="1"/>
  <c r="F36" i="1"/>
  <c r="CQ36" i="1"/>
  <c r="O36" i="1"/>
  <c r="M36" i="1"/>
  <c r="K36" i="1"/>
  <c r="G36" i="1"/>
  <c r="E36" i="1"/>
  <c r="CQ17" i="1"/>
  <c r="O17" i="1"/>
  <c r="M17" i="1"/>
  <c r="K17" i="1"/>
  <c r="G17" i="1"/>
  <c r="E17" i="1"/>
  <c r="P17" i="1"/>
  <c r="N17" i="1"/>
  <c r="L17" i="1"/>
  <c r="H17" i="1"/>
  <c r="F17" i="1"/>
  <c r="P53" i="1" l="1"/>
  <c r="N53" i="1"/>
  <c r="L53" i="1"/>
  <c r="J53" i="1"/>
  <c r="G53" i="1"/>
  <c r="E53" i="1"/>
  <c r="CQ53" i="1"/>
  <c r="O53" i="1"/>
  <c r="M53" i="1"/>
  <c r="K53" i="1"/>
  <c r="H53" i="1"/>
  <c r="F53" i="1"/>
</calcChain>
</file>

<file path=xl/sharedStrings.xml><?xml version="1.0" encoding="utf-8"?>
<sst xmlns="http://schemas.openxmlformats.org/spreadsheetml/2006/main" count="675" uniqueCount="62">
  <si>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</si>
  <si>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</si>
  <si>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</si>
  <si>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</si>
  <si>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</si>
  <si>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</si>
  <si>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</si>
  <si>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</si>
  <si>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</si>
  <si>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</si>
  <si>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</si>
  <si>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</si>
  <si>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</si>
  <si>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</si>
  <si>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</si>
  <si>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</si>
  <si>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</si>
  <si>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</si>
  <si>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</si>
  <si>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</si>
  <si>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</si>
  <si>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</si>
  <si>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</si>
  <si>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</si>
  <si>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</si>
  <si>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</si>
  <si>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</si>
  <si>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</si>
  <si>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</si>
  <si>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</si>
  <si>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</si>
  <si>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</si>
  <si>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</si>
  <si>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</si>
  <si>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</si>
  <si>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география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</si>
  <si>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</si>
  <si>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</si>
  <si>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</si>
  <si>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</si>
  <si>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</si>
  <si>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</si>
  <si>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>Результаты пробного тестирования учащихся 11-х классов школы №29</t>
  </si>
  <si>
    <t>18 февраля 2016г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</si>
  <si>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</si>
  <si>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</si>
  <si>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</si>
  <si>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</si>
  <si>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</si>
  <si>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</si>
  <si>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</si>
  <si>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</si>
  <si>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</si>
  <si>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</si>
  <si>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</si>
  <si>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</si>
  <si>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</si>
  <si>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</si>
  <si>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</si>
  <si>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</si>
  <si>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 xml:space="preserve"> 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</si>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</sst>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6" formatCode="0.0"/>
    <numFmt numFmtId="167" formatCode="dd/mm"/>
    <numFmt numFmtId="168" formatCode="d/m;@"/>
    <numFmt numFmtId="169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45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shrinkToFit="1"/>
    </xf>
    <xf numFmtId="164" fontId="14" fillId="0" borderId="0" xfId="0" applyNumberFormat="1" applyFont="1" applyFill="1" applyAlignment="1">
      <alignment horizontal="left"/>
    </xf>
    <xf numFmtId="166" fontId="11" fillId="2" borderId="0" xfId="1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/>
    <xf numFmtId="1" fontId="12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9" fillId="0" borderId="4" xfId="0" applyFont="1" applyBorder="1"/>
    <xf numFmtId="0" fontId="10" fillId="2" borderId="0" xfId="2" applyNumberFormat="1" applyFont="1" applyFill="1" applyBorder="1" applyAlignment="1" applyProtection="1">
      <alignment horizontal="right" vertical="top"/>
    </xf>
    <xf numFmtId="0" fontId="4" fillId="2" borderId="0" xfId="1" applyNumberFormat="1" applyFont="1" applyFill="1" applyBorder="1" applyAlignment="1" applyProtection="1">
      <alignment horizontal="center" vertical="top"/>
    </xf>
    <xf numFmtId="0" fontId="5" fillId="2" borderId="0" xfId="1" applyNumberFormat="1" applyFont="1" applyFill="1" applyBorder="1" applyAlignment="1" applyProtection="1">
      <alignment horizontal="left" vertical="top"/>
    </xf>
    <xf numFmtId="0" fontId="10" fillId="2" borderId="0" xfId="2" applyNumberFormat="1" applyFont="1" applyFill="1" applyBorder="1" applyAlignment="1" applyProtection="1">
      <alignment horizontal="left" vertical="top"/>
    </xf>
    <xf numFmtId="1" fontId="4" fillId="2" borderId="0" xfId="0" applyNumberFormat="1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2" fillId="0" borderId="4" xfId="3" applyFont="1" applyBorder="1" applyAlignment="1" applyProtection="1">
      <alignment horizontal="left"/>
      <protection locked="0"/>
    </xf>
    <xf numFmtId="0" fontId="11" fillId="0" borderId="5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3" borderId="2" xfId="2" applyNumberFormat="1" applyFont="1" applyFill="1" applyBorder="1" applyAlignment="1" applyProtection="1">
      <alignment horizontal="right" vertical="top"/>
    </xf>
    <xf numFmtId="0" fontId="4" fillId="3" borderId="2" xfId="1" applyNumberFormat="1" applyFont="1" applyFill="1" applyBorder="1" applyAlignment="1" applyProtection="1">
      <alignment horizontal="center" vertical="top"/>
    </xf>
    <xf numFmtId="0" fontId="5" fillId="3" borderId="2" xfId="1" applyNumberFormat="1" applyFont="1" applyFill="1" applyBorder="1" applyAlignment="1" applyProtection="1">
      <alignment horizontal="left" vertical="top"/>
    </xf>
    <xf numFmtId="0" fontId="10" fillId="3" borderId="2" xfId="2" applyNumberFormat="1" applyFont="1" applyFill="1" applyBorder="1" applyAlignment="1" applyProtection="1">
      <alignment horizontal="left" vertical="top"/>
    </xf>
    <xf numFmtId="166" fontId="11" fillId="3" borderId="2" xfId="1" applyNumberFormat="1" applyFont="1" applyFill="1" applyBorder="1" applyAlignment="1" applyProtection="1">
      <alignment horizontal="center" vertical="top"/>
    </xf>
    <xf numFmtId="0" fontId="4" fillId="3" borderId="2" xfId="0" applyFont="1" applyFill="1" applyBorder="1"/>
    <xf numFmtId="1" fontId="12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/>
    <xf numFmtId="1" fontId="4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/>
    <xf numFmtId="0" fontId="11" fillId="2" borderId="0" xfId="1" applyNumberFormat="1" applyFont="1" applyFill="1" applyBorder="1" applyAlignment="1" applyProtection="1">
      <alignment horizontal="left" vertical="top"/>
    </xf>
    <xf numFmtId="166" fontId="11" fillId="2" borderId="0" xfId="1" applyNumberFormat="1" applyFont="1" applyFill="1" applyBorder="1" applyAlignment="1" applyProtection="1">
      <alignment horizontal="left" vertical="center"/>
    </xf>
    <xf numFmtId="0" fontId="10" fillId="2" borderId="0" xfId="1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/>
      <protection locked="0"/>
    </xf>
    <xf numFmtId="0" fontId="11" fillId="0" borderId="4" xfId="1" applyNumberFormat="1" applyFont="1" applyFill="1" applyBorder="1" applyAlignment="1" applyProtection="1">
      <alignment horizontal="center" vertical="top"/>
    </xf>
    <xf numFmtId="0" fontId="11" fillId="3" borderId="2" xfId="1" applyNumberFormat="1" applyFont="1" applyFill="1" applyBorder="1" applyAlignment="1" applyProtection="1">
      <alignment horizontal="left" vertical="top"/>
    </xf>
    <xf numFmtId="166" fontId="11" fillId="3" borderId="2" xfId="1" applyNumberFormat="1" applyFont="1" applyFill="1" applyBorder="1" applyAlignment="1" applyProtection="1">
      <alignment horizontal="left" vertical="center"/>
    </xf>
    <xf numFmtId="0" fontId="10" fillId="3" borderId="2" xfId="1" applyNumberFormat="1" applyFont="1" applyFill="1" applyBorder="1" applyAlignment="1" applyProtection="1">
      <alignment horizontal="center" vertical="top"/>
    </xf>
    <xf numFmtId="0" fontId="10" fillId="3" borderId="2" xfId="2" applyNumberFormat="1" applyFont="1" applyFill="1" applyBorder="1" applyAlignment="1" applyProtection="1">
      <alignment horizontal="center" vertical="top"/>
    </xf>
    <xf numFmtId="0" fontId="4" fillId="3" borderId="3" xfId="0" applyFont="1" applyFill="1" applyBorder="1"/>
    <xf numFmtId="1" fontId="4" fillId="3" borderId="0" xfId="0" applyNumberFormat="1" applyFont="1" applyFill="1"/>
    <xf numFmtId="166" fontId="11" fillId="3" borderId="4" xfId="1" applyNumberFormat="1" applyFont="1" applyFill="1" applyBorder="1" applyAlignment="1" applyProtection="1">
      <alignment horizontal="center" vertical="top"/>
    </xf>
    <xf numFmtId="0" fontId="11" fillId="3" borderId="2" xfId="4" applyNumberFormat="1" applyFont="1" applyFill="1" applyBorder="1" applyAlignment="1" applyProtection="1">
      <alignment horizontal="left" vertical="top" wrapText="1"/>
    </xf>
    <xf numFmtId="166" fontId="12" fillId="3" borderId="2" xfId="1" applyNumberFormat="1" applyFont="1" applyFill="1" applyBorder="1" applyAlignment="1" applyProtection="1">
      <alignment horizontal="center" vertical="center"/>
    </xf>
    <xf numFmtId="166" fontId="11" fillId="3" borderId="2" xfId="1" applyNumberFormat="1" applyFont="1" applyFill="1" applyBorder="1" applyAlignment="1" applyProtection="1">
      <alignment horizontal="center" vertical="center"/>
    </xf>
    <xf numFmtId="1" fontId="12" fillId="3" borderId="2" xfId="1" applyNumberFormat="1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8" fillId="0" borderId="2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 shrinkToFit="1"/>
    </xf>
    <xf numFmtId="0" fontId="1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left" wrapText="1" shrinkToFit="1"/>
    </xf>
    <xf numFmtId="0" fontId="15" fillId="0" borderId="2" xfId="0" applyFont="1" applyBorder="1" applyAlignment="1">
      <alignment horizontal="center" wrapText="1" shrinkToFit="1"/>
    </xf>
    <xf numFmtId="0" fontId="15" fillId="0" borderId="2" xfId="0" applyFont="1" applyBorder="1" applyAlignment="1">
      <alignment wrapText="1" shrinkToFi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vertical="center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wrapText="1" shrinkToFit="1"/>
    </xf>
    <xf numFmtId="0" fontId="17" fillId="2" borderId="0" xfId="0" applyFont="1" applyFill="1" applyBorder="1"/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shrinkToFit="1"/>
    </xf>
    <xf numFmtId="0" fontId="18" fillId="3" borderId="2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wrapText="1" shrinkToFit="1"/>
    </xf>
    <xf numFmtId="0" fontId="18" fillId="2" borderId="2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 vertical="center"/>
    </xf>
    <xf numFmtId="0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2" applyNumberFormat="1" applyFont="1" applyFill="1" applyBorder="1" applyAlignment="1" applyProtection="1">
      <alignment vertical="center"/>
    </xf>
    <xf numFmtId="0" fontId="14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7" fontId="12" fillId="4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top" shrinkToFit="1"/>
    </xf>
    <xf numFmtId="0" fontId="3" fillId="5" borderId="2" xfId="2" applyNumberFormat="1" applyFont="1" applyFill="1" applyBorder="1" applyAlignment="1" applyProtection="1">
      <alignment horizontal="center" vertical="top"/>
    </xf>
    <xf numFmtId="0" fontId="12" fillId="5" borderId="2" xfId="2" applyNumberFormat="1" applyFont="1" applyFill="1" applyBorder="1" applyAlignment="1" applyProtection="1">
      <alignment horizontal="center" vertical="top"/>
    </xf>
    <xf numFmtId="0" fontId="5" fillId="5" borderId="2" xfId="2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center"/>
    </xf>
    <xf numFmtId="0" fontId="14" fillId="0" borderId="2" xfId="2" applyNumberFormat="1" applyFont="1" applyFill="1" applyBorder="1" applyAlignment="1" applyProtection="1">
      <alignment horizontal="center" vertical="top"/>
    </xf>
    <xf numFmtId="166" fontId="3" fillId="0" borderId="2" xfId="2" applyNumberFormat="1" applyFont="1" applyFill="1" applyBorder="1" applyAlignment="1" applyProtection="1">
      <alignment horizontal="center" vertical="center"/>
    </xf>
    <xf numFmtId="0" fontId="14" fillId="0" borderId="6" xfId="2" applyNumberFormat="1" applyFont="1" applyFill="1" applyBorder="1" applyAlignment="1" applyProtection="1">
      <alignment horizontal="center" vertical="top"/>
    </xf>
    <xf numFmtId="0" fontId="14" fillId="0" borderId="7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top"/>
    </xf>
    <xf numFmtId="166" fontId="3" fillId="0" borderId="0" xfId="0" applyNumberFormat="1" applyFont="1" applyBorder="1" applyAlignment="1">
      <alignment horizontal="center" wrapText="1"/>
    </xf>
    <xf numFmtId="1" fontId="20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1" fillId="0" borderId="0" xfId="0" applyFont="1"/>
    <xf numFmtId="166" fontId="20" fillId="0" borderId="0" xfId="0" applyNumberFormat="1" applyFont="1" applyBorder="1" applyAlignment="1">
      <alignment horizontal="center" vertical="center"/>
    </xf>
    <xf numFmtId="0" fontId="14" fillId="0" borderId="0" xfId="0" quotePrefix="1" applyFont="1" applyAlignment="1"/>
    <xf numFmtId="167" fontId="12" fillId="3" borderId="2" xfId="2" applyNumberFormat="1" applyFont="1" applyFill="1" applyBorder="1" applyAlignment="1" applyProtection="1">
      <alignment horizontal="center" vertical="center"/>
    </xf>
    <xf numFmtId="166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center"/>
    </xf>
    <xf numFmtId="166" fontId="12" fillId="0" borderId="6" xfId="0" applyNumberFormat="1" applyFont="1" applyBorder="1" applyAlignment="1">
      <alignment horizontal="center" wrapText="1"/>
    </xf>
    <xf numFmtId="166" fontId="19" fillId="0" borderId="2" xfId="0" applyNumberFormat="1" applyFont="1" applyBorder="1" applyAlignment="1">
      <alignment horizontal="center" vertical="center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vertical="center"/>
    </xf>
    <xf numFmtId="0" fontId="21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8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1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/>
    <xf numFmtId="0" fontId="21" fillId="0" borderId="2" xfId="2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3" fillId="0" borderId="2" xfId="1" applyNumberFormat="1" applyFont="1" applyFill="1" applyBorder="1" applyAlignment="1" applyProtection="1">
      <alignment vertical="center"/>
    </xf>
    <xf numFmtId="1" fontId="21" fillId="0" borderId="2" xfId="2" applyNumberFormat="1" applyFont="1" applyFill="1" applyBorder="1" applyAlignment="1" applyProtection="1">
      <alignment horizontal="center" vertical="center"/>
    </xf>
    <xf numFmtId="166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4" fillId="0" borderId="0" xfId="0" applyFont="1" applyFill="1"/>
    <xf numFmtId="0" fontId="11" fillId="0" borderId="2" xfId="0" applyFont="1" applyFill="1" applyBorder="1" applyAlignment="1">
      <alignment vertical="top" wrapText="1"/>
    </xf>
    <xf numFmtId="166" fontId="12" fillId="0" borderId="2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vertical="center"/>
    </xf>
    <xf numFmtId="0" fontId="12" fillId="0" borderId="2" xfId="2" applyNumberFormat="1" applyFont="1" applyFill="1" applyBorder="1" applyAlignment="1" applyProtection="1">
      <alignment vertical="center"/>
    </xf>
    <xf numFmtId="0" fontId="21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6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25" fillId="0" borderId="2" xfId="1" applyNumberFormat="1" applyFont="1" applyFill="1" applyBorder="1" applyAlignment="1" applyProtection="1">
      <alignment horizontal="center" vertical="top"/>
    </xf>
    <xf numFmtId="0" fontId="26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1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4" fillId="0" borderId="0" xfId="0" applyFont="1" applyFill="1" applyAlignment="1"/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12" xfId="0" applyFont="1" applyBorder="1"/>
    <xf numFmtId="168" fontId="0" fillId="0" borderId="13" xfId="0" applyNumberFormat="1" applyBorder="1" applyAlignment="1">
      <alignment horizontal="center" vertical="center"/>
    </xf>
    <xf numFmtId="14" fontId="0" fillId="0" borderId="14" xfId="0" applyNumberFormat="1" applyFill="1" applyBorder="1"/>
    <xf numFmtId="0" fontId="0" fillId="0" borderId="14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28" fillId="0" borderId="14" xfId="0" applyNumberFormat="1" applyFont="1" applyFill="1" applyBorder="1" applyAlignment="1">
      <alignment horizontal="center"/>
    </xf>
    <xf numFmtId="1" fontId="28" fillId="0" borderId="15" xfId="0" applyNumberFormat="1" applyFont="1" applyFill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30" fillId="0" borderId="17" xfId="0" applyFont="1" applyBorder="1"/>
    <xf numFmtId="168" fontId="0" fillId="0" borderId="18" xfId="0" applyNumberFormat="1" applyBorder="1" applyAlignment="1">
      <alignment horizontal="center" vertic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28" fillId="0" borderId="2" xfId="0" applyNumberFormat="1" applyFont="1" applyFill="1" applyBorder="1" applyAlignment="1">
      <alignment horizontal="center"/>
    </xf>
    <xf numFmtId="1" fontId="28" fillId="0" borderId="6" xfId="0" applyNumberFormat="1" applyFont="1" applyFill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0" borderId="20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28" fillId="0" borderId="4" xfId="0" applyNumberFormat="1" applyFont="1" applyFill="1" applyBorder="1" applyAlignment="1">
      <alignment horizontal="center"/>
    </xf>
    <xf numFmtId="1" fontId="28" fillId="0" borderId="21" xfId="0" applyNumberFormat="1" applyFont="1" applyFill="1" applyBorder="1" applyAlignment="1">
      <alignment horizontal="center"/>
    </xf>
    <xf numFmtId="168" fontId="0" fillId="0" borderId="22" xfId="0" applyNumberFormat="1" applyBorder="1" applyAlignment="1">
      <alignment horizontal="center" vertical="center"/>
    </xf>
    <xf numFmtId="0" fontId="0" fillId="5" borderId="23" xfId="0" applyFill="1" applyBorder="1"/>
    <xf numFmtId="0" fontId="24" fillId="5" borderId="23" xfId="0" applyNumberFormat="1" applyFont="1" applyFill="1" applyBorder="1" applyAlignment="1">
      <alignment horizontal="center"/>
    </xf>
    <xf numFmtId="1" fontId="24" fillId="5" borderId="23" xfId="0" applyNumberFormat="1" applyFont="1" applyFill="1" applyBorder="1" applyAlignment="1">
      <alignment horizontal="center"/>
    </xf>
    <xf numFmtId="1" fontId="24" fillId="5" borderId="24" xfId="0" applyNumberFormat="1" applyFont="1" applyFill="1" applyBorder="1" applyAlignment="1">
      <alignment horizontal="center"/>
    </xf>
    <xf numFmtId="1" fontId="30" fillId="0" borderId="25" xfId="0" applyNumberFormat="1" applyFont="1" applyBorder="1" applyAlignment="1">
      <alignment horizontal="center"/>
    </xf>
    <xf numFmtId="0" fontId="30" fillId="0" borderId="26" xfId="0" applyFont="1" applyBorder="1"/>
    <xf numFmtId="1" fontId="24" fillId="5" borderId="4" xfId="0" applyNumberFormat="1" applyFont="1" applyFill="1" applyBorder="1" applyAlignment="1">
      <alignment horizontal="center"/>
    </xf>
    <xf numFmtId="168" fontId="28" fillId="0" borderId="27" xfId="0" applyNumberFormat="1" applyFont="1" applyBorder="1" applyAlignment="1">
      <alignment horizontal="center" vertical="center"/>
    </xf>
    <xf numFmtId="168" fontId="28" fillId="0" borderId="28" xfId="0" applyNumberFormat="1" applyFont="1" applyBorder="1" applyAlignment="1">
      <alignment horizontal="center" vertical="center"/>
    </xf>
    <xf numFmtId="168" fontId="28" fillId="0" borderId="29" xfId="0" applyNumberFormat="1" applyFont="1" applyBorder="1" applyAlignment="1">
      <alignment horizontal="center" vertical="center"/>
    </xf>
    <xf numFmtId="168" fontId="28" fillId="0" borderId="30" xfId="0" applyNumberFormat="1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/>
    </xf>
    <xf numFmtId="168" fontId="28" fillId="0" borderId="18" xfId="0" applyNumberFormat="1" applyFont="1" applyBorder="1" applyAlignment="1">
      <alignment horizontal="center" vertical="center"/>
    </xf>
    <xf numFmtId="168" fontId="28" fillId="0" borderId="22" xfId="0" applyNumberFormat="1" applyFont="1" applyBorder="1" applyAlignment="1">
      <alignment horizontal="center" vertical="center"/>
    </xf>
    <xf numFmtId="1" fontId="24" fillId="5" borderId="2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1" fillId="0" borderId="0" xfId="2" applyNumberFormat="1" applyFont="1" applyFill="1" applyBorder="1" applyAlignment="1" applyProtection="1">
      <alignment horizontal="center" vertical="top"/>
    </xf>
    <xf numFmtId="0" fontId="2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6" fontId="12" fillId="0" borderId="0" xfId="2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1" fillId="0" borderId="2" xfId="1" applyNumberFormat="1" applyFont="1" applyFill="1" applyBorder="1" applyAlignment="1" applyProtection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Fill="1" applyBorder="1" applyAlignment="1" applyProtection="1">
      <alignment horizontal="center" vertical="center"/>
    </xf>
    <xf numFmtId="169" fontId="0" fillId="0" borderId="17" xfId="0" applyNumberFormat="1" applyFill="1" applyBorder="1" applyAlignment="1">
      <alignment horizontal="center"/>
    </xf>
    <xf numFmtId="169" fontId="0" fillId="0" borderId="20" xfId="0" applyNumberFormat="1" applyFill="1" applyBorder="1" applyAlignment="1">
      <alignment horizontal="center"/>
    </xf>
    <xf numFmtId="169" fontId="0" fillId="5" borderId="26" xfId="0" applyNumberFormat="1" applyFill="1" applyBorder="1" applyAlignment="1">
      <alignment horizontal="center"/>
    </xf>
    <xf numFmtId="169" fontId="0" fillId="0" borderId="31" xfId="0" applyNumberFormat="1" applyFill="1" applyBorder="1" applyAlignment="1">
      <alignment horizontal="center"/>
    </xf>
    <xf numFmtId="0" fontId="29" fillId="0" borderId="32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8.02"/>
      <sheetName val="ПУ 18.02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>
            <v>42418</v>
          </cell>
        </row>
        <row r="37">
          <cell r="Q37">
            <v>42424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J68">
            <v>9</v>
          </cell>
          <cell r="K68" t="str">
            <v>в</v>
          </cell>
          <cell r="L68" t="str">
            <v>Кононенко Данил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J70">
            <v>11</v>
          </cell>
          <cell r="K70" t="str">
            <v>в</v>
          </cell>
          <cell r="L70" t="str">
            <v>Радюкина Валерия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>
            <v>42418</v>
          </cell>
          <cell r="M2">
            <v>42424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79.099999999999994</v>
          </cell>
          <cell r="M34">
            <v>87.666666666666671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75.976294144452041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75.2</v>
          </cell>
          <cell r="M65">
            <v>83.692307692307693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73.638559974597143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78.083333333333329</v>
          </cell>
          <cell r="M96">
            <v>70.25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62.429574175824179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77.59574468085107</v>
          </cell>
          <cell r="M97">
            <v>81.878787878787875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71.694515453380561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/>
      <sheetData sheetId="26">
        <row r="4"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/>
      <sheetData sheetId="28">
        <row r="4">
          <cell r="K4">
            <v>51</v>
          </cell>
        </row>
        <row r="5">
          <cell r="K5">
            <v>97</v>
          </cell>
        </row>
        <row r="6">
          <cell r="K6">
            <v>106</v>
          </cell>
        </row>
        <row r="7">
          <cell r="K7">
            <v>95</v>
          </cell>
        </row>
        <row r="8">
          <cell r="K8">
            <v>103</v>
          </cell>
        </row>
        <row r="9">
          <cell r="K9">
            <v>79</v>
          </cell>
        </row>
        <row r="10">
          <cell r="K10">
            <v>78</v>
          </cell>
        </row>
        <row r="11">
          <cell r="K11">
            <v>58</v>
          </cell>
        </row>
        <row r="12">
          <cell r="K12">
            <v>0</v>
          </cell>
        </row>
        <row r="13">
          <cell r="K13">
            <v>95</v>
          </cell>
        </row>
        <row r="14">
          <cell r="K14">
            <v>0</v>
          </cell>
        </row>
        <row r="15">
          <cell r="K15">
            <v>78</v>
          </cell>
        </row>
        <row r="16">
          <cell r="K16">
            <v>65</v>
          </cell>
        </row>
        <row r="17">
          <cell r="K17">
            <v>82</v>
          </cell>
        </row>
        <row r="18">
          <cell r="K18">
            <v>96</v>
          </cell>
        </row>
        <row r="19">
          <cell r="K19">
            <v>87</v>
          </cell>
        </row>
        <row r="20">
          <cell r="K20">
            <v>87</v>
          </cell>
        </row>
        <row r="21">
          <cell r="K21">
            <v>80</v>
          </cell>
        </row>
        <row r="22">
          <cell r="K22">
            <v>93</v>
          </cell>
        </row>
        <row r="23">
          <cell r="K23">
            <v>87</v>
          </cell>
        </row>
        <row r="24">
          <cell r="K24">
            <v>61</v>
          </cell>
        </row>
        <row r="25">
          <cell r="K25">
            <v>71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K37">
            <v>94</v>
          </cell>
        </row>
        <row r="38">
          <cell r="K38">
            <v>85</v>
          </cell>
        </row>
        <row r="39">
          <cell r="K39">
            <v>0</v>
          </cell>
        </row>
        <row r="40">
          <cell r="K40">
            <v>94</v>
          </cell>
        </row>
        <row r="41">
          <cell r="K41">
            <v>81</v>
          </cell>
        </row>
        <row r="42">
          <cell r="K42">
            <v>95</v>
          </cell>
        </row>
        <row r="43">
          <cell r="K43">
            <v>86</v>
          </cell>
        </row>
        <row r="44">
          <cell r="K44">
            <v>0</v>
          </cell>
        </row>
        <row r="45">
          <cell r="K45">
            <v>101</v>
          </cell>
        </row>
        <row r="46">
          <cell r="K46">
            <v>71</v>
          </cell>
        </row>
        <row r="47">
          <cell r="K47">
            <v>88</v>
          </cell>
        </row>
        <row r="48">
          <cell r="K48">
            <v>74</v>
          </cell>
        </row>
        <row r="49">
          <cell r="K49">
            <v>94</v>
          </cell>
        </row>
        <row r="50">
          <cell r="K50">
            <v>0</v>
          </cell>
        </row>
        <row r="51">
          <cell r="K51">
            <v>83</v>
          </cell>
        </row>
        <row r="52">
          <cell r="K52">
            <v>69</v>
          </cell>
        </row>
        <row r="53">
          <cell r="K53">
            <v>57</v>
          </cell>
        </row>
        <row r="54">
          <cell r="K54">
            <v>88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K66">
            <v>82</v>
          </cell>
        </row>
        <row r="67">
          <cell r="K67">
            <v>82</v>
          </cell>
        </row>
        <row r="68">
          <cell r="K68">
            <v>56</v>
          </cell>
        </row>
        <row r="69">
          <cell r="K69">
            <v>0</v>
          </cell>
        </row>
        <row r="70">
          <cell r="K70">
            <v>82</v>
          </cell>
        </row>
        <row r="71">
          <cell r="K71">
            <v>57</v>
          </cell>
        </row>
        <row r="72">
          <cell r="K72">
            <v>75</v>
          </cell>
        </row>
        <row r="73">
          <cell r="K73">
            <v>88</v>
          </cell>
        </row>
        <row r="74">
          <cell r="K74">
            <v>84</v>
          </cell>
        </row>
        <row r="75">
          <cell r="K75">
            <v>64</v>
          </cell>
        </row>
        <row r="76">
          <cell r="K76">
            <v>60</v>
          </cell>
        </row>
        <row r="77">
          <cell r="K77">
            <v>74</v>
          </cell>
        </row>
        <row r="78">
          <cell r="K78">
            <v>0</v>
          </cell>
        </row>
        <row r="79">
          <cell r="K79">
            <v>57</v>
          </cell>
        </row>
        <row r="80">
          <cell r="K80">
            <v>80</v>
          </cell>
        </row>
        <row r="81">
          <cell r="K81">
            <v>68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/>
      <sheetData sheetId="30">
        <row r="4">
          <cell r="K4">
            <v>41</v>
          </cell>
        </row>
        <row r="5">
          <cell r="K5">
            <v>102</v>
          </cell>
        </row>
        <row r="6">
          <cell r="K6">
            <v>92</v>
          </cell>
        </row>
        <row r="7">
          <cell r="K7">
            <v>97</v>
          </cell>
        </row>
        <row r="8">
          <cell r="K8">
            <v>105</v>
          </cell>
        </row>
        <row r="9">
          <cell r="K9">
            <v>73</v>
          </cell>
        </row>
        <row r="10">
          <cell r="K10">
            <v>67</v>
          </cell>
        </row>
        <row r="11">
          <cell r="K11">
            <v>82</v>
          </cell>
        </row>
        <row r="12">
          <cell r="K12">
            <v>0</v>
          </cell>
        </row>
        <row r="13">
          <cell r="K13">
            <v>85</v>
          </cell>
        </row>
        <row r="14">
          <cell r="K14">
            <v>0</v>
          </cell>
        </row>
        <row r="15">
          <cell r="K15">
            <v>88</v>
          </cell>
        </row>
        <row r="16">
          <cell r="K16">
            <v>62</v>
          </cell>
        </row>
        <row r="17">
          <cell r="K17">
            <v>72</v>
          </cell>
        </row>
        <row r="18">
          <cell r="K18">
            <v>106</v>
          </cell>
        </row>
        <row r="19">
          <cell r="K19">
            <v>76</v>
          </cell>
        </row>
        <row r="20">
          <cell r="K20">
            <v>75</v>
          </cell>
        </row>
        <row r="21">
          <cell r="K21">
            <v>82</v>
          </cell>
        </row>
        <row r="22">
          <cell r="K22">
            <v>78</v>
          </cell>
        </row>
        <row r="23">
          <cell r="K23">
            <v>63</v>
          </cell>
        </row>
        <row r="24">
          <cell r="K24">
            <v>76</v>
          </cell>
        </row>
        <row r="25">
          <cell r="K25">
            <v>60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15.6</v>
          </cell>
          <cell r="K34">
            <v>79.099999999999994</v>
          </cell>
          <cell r="X34">
            <v>1</v>
          </cell>
          <cell r="Y34">
            <v>1</v>
          </cell>
          <cell r="Z34">
            <v>3</v>
          </cell>
          <cell r="AA34">
            <v>6</v>
          </cell>
          <cell r="AB34">
            <v>4</v>
          </cell>
          <cell r="AC34">
            <v>2</v>
          </cell>
          <cell r="AD34">
            <v>3</v>
          </cell>
          <cell r="AE34">
            <v>20</v>
          </cell>
        </row>
        <row r="35">
          <cell r="K35">
            <v>85</v>
          </cell>
        </row>
        <row r="36">
          <cell r="K36">
            <v>73</v>
          </cell>
        </row>
        <row r="37">
          <cell r="K37">
            <v>90</v>
          </cell>
        </row>
        <row r="38">
          <cell r="K38">
            <v>98</v>
          </cell>
        </row>
        <row r="39">
          <cell r="K39">
            <v>0</v>
          </cell>
        </row>
        <row r="40">
          <cell r="K40">
            <v>85</v>
          </cell>
        </row>
        <row r="41">
          <cell r="K41">
            <v>70</v>
          </cell>
        </row>
        <row r="42">
          <cell r="K42">
            <v>94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72</v>
          </cell>
        </row>
        <row r="46">
          <cell r="K46">
            <v>60</v>
          </cell>
        </row>
        <row r="47">
          <cell r="K47">
            <v>92</v>
          </cell>
        </row>
        <row r="48">
          <cell r="K48">
            <v>72</v>
          </cell>
        </row>
        <row r="49">
          <cell r="K49">
            <v>67</v>
          </cell>
        </row>
        <row r="50">
          <cell r="K50">
            <v>0</v>
          </cell>
        </row>
        <row r="51">
          <cell r="K51">
            <v>74</v>
          </cell>
        </row>
        <row r="52">
          <cell r="K52">
            <v>0</v>
          </cell>
        </row>
        <row r="53">
          <cell r="K53">
            <v>44</v>
          </cell>
        </row>
        <row r="54">
          <cell r="K54">
            <v>52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75.2</v>
          </cell>
          <cell r="X65">
            <v>1</v>
          </cell>
          <cell r="Y65">
            <v>2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0</v>
          </cell>
          <cell r="AE65">
            <v>15</v>
          </cell>
        </row>
        <row r="66">
          <cell r="K66">
            <v>76</v>
          </cell>
        </row>
        <row r="67">
          <cell r="K67">
            <v>73</v>
          </cell>
        </row>
        <row r="68">
          <cell r="K68">
            <v>97</v>
          </cell>
        </row>
        <row r="69">
          <cell r="K69">
            <v>0</v>
          </cell>
        </row>
        <row r="70">
          <cell r="K70">
            <v>85</v>
          </cell>
        </row>
        <row r="71">
          <cell r="K71">
            <v>68</v>
          </cell>
        </row>
        <row r="72">
          <cell r="K72">
            <v>80</v>
          </cell>
        </row>
        <row r="73">
          <cell r="K73">
            <v>72</v>
          </cell>
        </row>
        <row r="74">
          <cell r="K74">
            <v>95</v>
          </cell>
        </row>
        <row r="75">
          <cell r="K75">
            <v>86</v>
          </cell>
        </row>
        <row r="76">
          <cell r="K76">
            <v>73</v>
          </cell>
        </row>
        <row r="77">
          <cell r="K77">
            <v>78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54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78.083333333333329</v>
          </cell>
          <cell r="X96">
            <v>0</v>
          </cell>
          <cell r="Y96">
            <v>1</v>
          </cell>
          <cell r="Z96">
            <v>1</v>
          </cell>
          <cell r="AA96">
            <v>6</v>
          </cell>
          <cell r="AB96">
            <v>2</v>
          </cell>
          <cell r="AC96">
            <v>2</v>
          </cell>
          <cell r="AD96">
            <v>0</v>
          </cell>
          <cell r="AE96">
            <v>12</v>
          </cell>
        </row>
        <row r="97">
          <cell r="K97">
            <v>77.59574468085107</v>
          </cell>
          <cell r="X97">
            <v>2</v>
          </cell>
          <cell r="Y97">
            <v>4</v>
          </cell>
          <cell r="Z97">
            <v>6</v>
          </cell>
          <cell r="AA97">
            <v>16</v>
          </cell>
          <cell r="AB97">
            <v>9</v>
          </cell>
          <cell r="AC97">
            <v>7</v>
          </cell>
          <cell r="AD97">
            <v>3</v>
          </cell>
          <cell r="AE97">
            <v>47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C6" t="str">
            <v>Балташев Ильяс</v>
          </cell>
          <cell r="K6">
            <v>97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>
            <v>1</v>
          </cell>
          <cell r="AD6" t="str">
            <v/>
          </cell>
        </row>
        <row r="7">
          <cell r="C7" t="str">
            <v>Бейс Мажен</v>
          </cell>
          <cell r="K7">
            <v>105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</v>
          </cell>
        </row>
        <row r="8">
          <cell r="C8" t="str">
            <v>Галым Айсана</v>
          </cell>
          <cell r="K8">
            <v>100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>
            <v>1</v>
          </cell>
          <cell r="AD8" t="str">
            <v/>
          </cell>
        </row>
        <row r="9">
          <cell r="K9">
            <v>0</v>
          </cell>
        </row>
        <row r="10">
          <cell r="C10" t="str">
            <v>Зейнуллаева Даяна</v>
          </cell>
          <cell r="K10">
            <v>74</v>
          </cell>
          <cell r="X10" t="str">
            <v/>
          </cell>
          <cell r="Y10" t="str">
            <v/>
          </cell>
          <cell r="Z10" t="str">
            <v/>
          </cell>
          <cell r="AA10">
            <v>1</v>
          </cell>
          <cell r="AB10" t="str">
            <v/>
          </cell>
          <cell r="AC10" t="str">
            <v/>
          </cell>
          <cell r="AD10" t="str">
            <v/>
          </cell>
        </row>
        <row r="11">
          <cell r="K11">
            <v>0</v>
          </cell>
        </row>
        <row r="12">
          <cell r="C12" t="str">
            <v>Искра Александр</v>
          </cell>
          <cell r="K12">
            <v>75</v>
          </cell>
          <cell r="X12" t="str">
            <v/>
          </cell>
          <cell r="Y12" t="str">
            <v/>
          </cell>
          <cell r="Z12" t="str">
            <v/>
          </cell>
          <cell r="AA12">
            <v>1</v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K13">
            <v>0</v>
          </cell>
        </row>
        <row r="14">
          <cell r="K14">
            <v>0</v>
          </cell>
        </row>
        <row r="15">
          <cell r="C15" t="str">
            <v>Кузнецов Борис</v>
          </cell>
          <cell r="K15">
            <v>97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>
            <v>1</v>
          </cell>
          <cell r="AD15" t="str">
            <v/>
          </cell>
        </row>
        <row r="16">
          <cell r="K16">
            <v>0</v>
          </cell>
        </row>
        <row r="17">
          <cell r="C17" t="str">
            <v>Мадениетов Арлан</v>
          </cell>
          <cell r="K17">
            <v>94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>
            <v>1</v>
          </cell>
          <cell r="AD17" t="str">
            <v/>
          </cell>
        </row>
        <row r="18">
          <cell r="C18" t="str">
            <v>Манат Наргиз</v>
          </cell>
          <cell r="K18">
            <v>97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>
            <v>1</v>
          </cell>
          <cell r="AD18" t="str">
            <v/>
          </cell>
        </row>
        <row r="19">
          <cell r="C19" t="str">
            <v>Малышко Артур</v>
          </cell>
          <cell r="K19">
            <v>91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>
            <v>1</v>
          </cell>
          <cell r="AD19" t="str">
            <v/>
          </cell>
        </row>
        <row r="20">
          <cell r="K20">
            <v>0</v>
          </cell>
        </row>
        <row r="21">
          <cell r="K21">
            <v>0</v>
          </cell>
        </row>
        <row r="22">
          <cell r="C22" t="str">
            <v>Нурдильдинова  Айгерим</v>
          </cell>
          <cell r="K22">
            <v>85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>
            <v>1</v>
          </cell>
          <cell r="AC22" t="str">
            <v/>
          </cell>
          <cell r="AD22" t="str">
            <v/>
          </cell>
        </row>
        <row r="23">
          <cell r="K23">
            <v>0</v>
          </cell>
        </row>
        <row r="24">
          <cell r="C24" t="str">
            <v>Тарасов Максим</v>
          </cell>
          <cell r="K24">
            <v>71</v>
          </cell>
          <cell r="X24" t="str">
            <v/>
          </cell>
          <cell r="Y24" t="str">
            <v/>
          </cell>
          <cell r="Z24" t="str">
            <v/>
          </cell>
          <cell r="AA24">
            <v>1</v>
          </cell>
          <cell r="AB24" t="str">
            <v/>
          </cell>
          <cell r="AC24" t="str">
            <v/>
          </cell>
          <cell r="AD24" t="str">
            <v/>
          </cell>
        </row>
        <row r="25">
          <cell r="C25" t="str">
            <v>Цыбулькин Илья</v>
          </cell>
          <cell r="K25">
            <v>66</v>
          </cell>
          <cell r="X25" t="str">
            <v/>
          </cell>
          <cell r="Y25" t="str">
            <v/>
          </cell>
          <cell r="Z25">
            <v>1</v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18.416666666666668</v>
          </cell>
          <cell r="K34">
            <v>87.666666666666671</v>
          </cell>
          <cell r="X34">
            <v>0</v>
          </cell>
          <cell r="Y34">
            <v>0</v>
          </cell>
          <cell r="Z34">
            <v>1</v>
          </cell>
          <cell r="AA34">
            <v>3</v>
          </cell>
          <cell r="AB34">
            <v>1</v>
          </cell>
          <cell r="AC34">
            <v>6</v>
          </cell>
          <cell r="AD34">
            <v>1</v>
          </cell>
          <cell r="AE34">
            <v>12</v>
          </cell>
        </row>
        <row r="35">
          <cell r="C35" t="str">
            <v xml:space="preserve">Алимбаев Темирлан </v>
          </cell>
          <cell r="K35">
            <v>77</v>
          </cell>
          <cell r="X35" t="str">
            <v/>
          </cell>
          <cell r="Y35" t="str">
            <v/>
          </cell>
          <cell r="Z35" t="str">
            <v/>
          </cell>
          <cell r="AA35">
            <v>1</v>
          </cell>
          <cell r="AB35" t="str">
            <v/>
          </cell>
          <cell r="AC35" t="str">
            <v/>
          </cell>
          <cell r="AD35" t="str">
            <v/>
          </cell>
        </row>
        <row r="36">
          <cell r="C36" t="str">
            <v xml:space="preserve">Амангельді Ануар  </v>
          </cell>
          <cell r="K36">
            <v>67</v>
          </cell>
          <cell r="X36" t="str">
            <v/>
          </cell>
          <cell r="Y36" t="str">
            <v/>
          </cell>
          <cell r="Z36">
            <v>1</v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82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>
            <v>1</v>
          </cell>
          <cell r="AC37" t="str">
            <v/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104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>
            <v>1</v>
          </cell>
        </row>
        <row r="39">
          <cell r="C39" t="str">
            <v xml:space="preserve">Васильев Кирилл </v>
          </cell>
          <cell r="K39">
            <v>94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>
            <v>1</v>
          </cell>
          <cell r="AD39" t="str">
            <v/>
          </cell>
        </row>
        <row r="40">
          <cell r="C40" t="str">
            <v>Давлетшин Рашит</v>
          </cell>
          <cell r="K40">
            <v>94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>
            <v>1</v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60</v>
          </cell>
          <cell r="X41" t="str">
            <v/>
          </cell>
          <cell r="Y41">
            <v>1</v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101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>
            <v>1</v>
          </cell>
        </row>
        <row r="43">
          <cell r="K43">
            <v>0</v>
          </cell>
        </row>
        <row r="44">
          <cell r="C44" t="str">
            <v xml:space="preserve">Кадыров Дархан </v>
          </cell>
          <cell r="K44">
            <v>90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>
            <v>1</v>
          </cell>
          <cell r="AC44" t="str">
            <v/>
          </cell>
          <cell r="AD44" t="str">
            <v/>
          </cell>
        </row>
        <row r="45">
          <cell r="K45">
            <v>0</v>
          </cell>
        </row>
        <row r="46">
          <cell r="K46">
            <v>0</v>
          </cell>
        </row>
        <row r="47">
          <cell r="C47" t="str">
            <v xml:space="preserve">Свидунович Александр </v>
          </cell>
          <cell r="K47">
            <v>104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1</v>
          </cell>
        </row>
        <row r="48">
          <cell r="K48">
            <v>0</v>
          </cell>
        </row>
        <row r="49">
          <cell r="K49">
            <v>0</v>
          </cell>
        </row>
        <row r="50">
          <cell r="C50" t="str">
            <v xml:space="preserve">Сушин Адиль </v>
          </cell>
          <cell r="K50">
            <v>67</v>
          </cell>
          <cell r="X50" t="str">
            <v/>
          </cell>
          <cell r="Y50" t="str">
            <v/>
          </cell>
          <cell r="Z50">
            <v>1</v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</row>
        <row r="51">
          <cell r="C51" t="str">
            <v xml:space="preserve">Тастенова Камила </v>
          </cell>
          <cell r="K51">
            <v>83</v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>
            <v>1</v>
          </cell>
          <cell r="AC51" t="str">
            <v/>
          </cell>
          <cell r="AD51" t="str">
            <v/>
          </cell>
        </row>
        <row r="52">
          <cell r="K52">
            <v>0</v>
          </cell>
        </row>
        <row r="53">
          <cell r="C53" t="str">
            <v xml:space="preserve">Цыздоев Ибраим </v>
          </cell>
          <cell r="K53">
            <v>65</v>
          </cell>
          <cell r="X53" t="str">
            <v/>
          </cell>
          <cell r="Y53" t="str">
            <v/>
          </cell>
          <cell r="Z53">
            <v>1</v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83.692307692307693</v>
          </cell>
          <cell r="X65">
            <v>0</v>
          </cell>
          <cell r="Y65">
            <v>1</v>
          </cell>
          <cell r="Z65">
            <v>3</v>
          </cell>
          <cell r="AA65">
            <v>1</v>
          </cell>
          <cell r="AB65">
            <v>3</v>
          </cell>
          <cell r="AC65">
            <v>2</v>
          </cell>
          <cell r="AD65">
            <v>3</v>
          </cell>
          <cell r="AE65">
            <v>13</v>
          </cell>
        </row>
        <row r="66">
          <cell r="C66" t="str">
            <v>Альжанова Томирис</v>
          </cell>
          <cell r="K66">
            <v>76</v>
          </cell>
          <cell r="X66" t="str">
            <v/>
          </cell>
          <cell r="Y66" t="str">
            <v/>
          </cell>
          <cell r="Z66" t="str">
            <v/>
          </cell>
          <cell r="AA66">
            <v>1</v>
          </cell>
          <cell r="AB66" t="str">
            <v/>
          </cell>
          <cell r="AC66" t="str">
            <v/>
          </cell>
          <cell r="AD66" t="str">
            <v/>
          </cell>
        </row>
        <row r="67">
          <cell r="C67" t="str">
            <v>Балтабаева Рахиля</v>
          </cell>
          <cell r="K67">
            <v>65</v>
          </cell>
          <cell r="X67" t="str">
            <v/>
          </cell>
          <cell r="Y67" t="str">
            <v/>
          </cell>
          <cell r="Z67">
            <v>1</v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</row>
        <row r="68">
          <cell r="C68" t="str">
            <v>Гебель Роман</v>
          </cell>
          <cell r="K68">
            <v>61</v>
          </cell>
          <cell r="X68" t="str">
            <v/>
          </cell>
          <cell r="Y68" t="str">
            <v/>
          </cell>
          <cell r="Z68">
            <v>1</v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</row>
        <row r="69">
          <cell r="K69">
            <v>0</v>
          </cell>
        </row>
        <row r="70">
          <cell r="K70">
            <v>0</v>
          </cell>
        </row>
        <row r="71">
          <cell r="C71" t="str">
            <v>Емелина Лилия</v>
          </cell>
          <cell r="K71">
            <v>84</v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>
            <v>1</v>
          </cell>
          <cell r="AC71" t="str">
            <v/>
          </cell>
          <cell r="AD71" t="str">
            <v/>
          </cell>
        </row>
        <row r="72">
          <cell r="K72">
            <v>0</v>
          </cell>
        </row>
        <row r="73">
          <cell r="C73" t="str">
            <v>Камзина Аида</v>
          </cell>
          <cell r="K73">
            <v>72</v>
          </cell>
          <cell r="X73" t="str">
            <v/>
          </cell>
          <cell r="Y73" t="str">
            <v/>
          </cell>
          <cell r="Z73" t="str">
            <v/>
          </cell>
          <cell r="AA73">
            <v>1</v>
          </cell>
          <cell r="AB73" t="str">
            <v/>
          </cell>
          <cell r="AC73" t="str">
            <v/>
          </cell>
          <cell r="AD73" t="str">
            <v/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C77" t="str">
            <v>Рахимбердинова Гульмира</v>
          </cell>
          <cell r="K77">
            <v>85</v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>
            <v>1</v>
          </cell>
          <cell r="AC77" t="str">
            <v/>
          </cell>
          <cell r="AD77" t="str">
            <v/>
          </cell>
        </row>
        <row r="78">
          <cell r="K78">
            <v>0</v>
          </cell>
        </row>
        <row r="79">
          <cell r="C79" t="str">
            <v>Солдатова Алина</v>
          </cell>
          <cell r="K79">
            <v>44</v>
          </cell>
          <cell r="X79">
            <v>1</v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</row>
        <row r="80">
          <cell r="K80">
            <v>0</v>
          </cell>
        </row>
        <row r="81">
          <cell r="C81" t="str">
            <v>Шакенова Зарина</v>
          </cell>
          <cell r="K81">
            <v>75</v>
          </cell>
          <cell r="X81" t="str">
            <v/>
          </cell>
          <cell r="Y81" t="str">
            <v/>
          </cell>
          <cell r="Z81" t="str">
            <v/>
          </cell>
          <cell r="AA81">
            <v>1</v>
          </cell>
          <cell r="AB81" t="str">
            <v/>
          </cell>
          <cell r="AC81" t="str">
            <v/>
          </cell>
          <cell r="AD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70.25</v>
          </cell>
          <cell r="X96">
            <v>1</v>
          </cell>
          <cell r="Y96">
            <v>0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81.878787878787875</v>
          </cell>
          <cell r="X97">
            <v>1</v>
          </cell>
          <cell r="Y97">
            <v>1</v>
          </cell>
          <cell r="Z97">
            <v>6</v>
          </cell>
          <cell r="AA97">
            <v>7</v>
          </cell>
          <cell r="AB97">
            <v>6</v>
          </cell>
          <cell r="AC97">
            <v>8</v>
          </cell>
          <cell r="AD97">
            <v>4</v>
          </cell>
          <cell r="AE97">
            <v>33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15.6</v>
          </cell>
          <cell r="M34">
            <v>18.416666666666668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15.896949191159717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15.533333333333333</v>
          </cell>
          <cell r="M65">
            <v>17.76923076923077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15.876247122330716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16.916666666666668</v>
          </cell>
          <cell r="M96">
            <v>15.5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13.721300366300365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15.914893617021276</v>
          </cell>
          <cell r="M97">
            <v>17.454545454545453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15.336892635045411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17.8</v>
          </cell>
          <cell r="M34">
            <v>20.25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17.403390293916608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16.866666666666667</v>
          </cell>
          <cell r="M65">
            <v>19.307692307692307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17.535547352544256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15.333333333333334</v>
          </cell>
          <cell r="M96">
            <v>18.25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14.126923076923077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16.872340425531913</v>
          </cell>
          <cell r="M97">
            <v>19.393939393939394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16.595587065156113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13.8</v>
          </cell>
          <cell r="M34">
            <v>15.5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13.371000227842334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14.866666666666667</v>
          </cell>
          <cell r="M65">
            <v>15.615384615384615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14.499629276811939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16.333333333333332</v>
          </cell>
          <cell r="M96">
            <v>11.375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11.841176739926739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14.787234042553191</v>
          </cell>
          <cell r="M97">
            <v>14.545454545454545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13.35682756815614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14.95</v>
          </cell>
          <cell r="M34">
            <v>15.833333333333334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13.502938026885394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11.866666666666667</v>
          </cell>
          <cell r="M65">
            <v>14.23076923076923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11.831497975708501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14.666666666666666</v>
          </cell>
          <cell r="M96">
            <v>11.375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9.6957188644688657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13.893617021276595</v>
          </cell>
          <cell r="M97">
            <v>14.121212121212121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11.956396618143359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16.142857142857142</v>
          </cell>
          <cell r="M97">
            <v>16.470588235294116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14.464055121917013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13.818181818181818</v>
          </cell>
          <cell r="M97">
            <v>16.363636363636363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12.254115884115885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22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18.666666666666668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15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16.444444444444443</v>
          </cell>
          <cell r="M97">
            <v>13.666666666666666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14.49151515151515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20.5</v>
          </cell>
          <cell r="M97">
            <v>19.5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18.863333333333333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8"/>
  <sheetViews>
    <sheetView topLeftCell="A19" workbookViewId="0">
      <selection activeCell="C55" sqref="C55"/>
    </sheetView>
  </sheetViews>
  <sheetFormatPr defaultRowHeight="12.75" x14ac:dyDescent="0.2"/>
  <cols>
    <col min="1" max="1" width="4" style="3" customWidth="1"/>
    <col min="2" max="2" width="6" style="28" customWidth="1"/>
    <col min="3" max="3" width="23.42578125" style="3" customWidth="1"/>
    <col min="4" max="4" width="4.42578125" style="3" customWidth="1"/>
    <col min="5" max="5" width="8.42578125" style="28" customWidth="1"/>
    <col min="6" max="6" width="6.28515625" style="28" customWidth="1"/>
    <col min="7" max="7" width="7.5703125" style="28" customWidth="1"/>
    <col min="8" max="8" width="6.140625" style="28" customWidth="1"/>
    <col min="9" max="9" width="12.140625" style="3" customWidth="1"/>
    <col min="10" max="10" width="6.42578125" style="3" customWidth="1"/>
    <col min="11" max="11" width="6.7109375" style="3" customWidth="1"/>
    <col min="12" max="12" width="5.85546875" style="3" customWidth="1"/>
    <col min="13" max="14" width="4.7109375" style="3" customWidth="1"/>
    <col min="15" max="15" width="4" style="3" customWidth="1"/>
    <col min="16" max="16" width="7.28515625" style="3" customWidth="1"/>
    <col min="17" max="23" width="6.28515625" style="3" hidden="1" customWidth="1"/>
    <col min="24" max="29" width="0" style="3" hidden="1" customWidth="1"/>
    <col min="30" max="30" width="10.85546875" style="3" hidden="1" customWidth="1"/>
    <col min="31" max="31" width="3.7109375" style="3" hidden="1" customWidth="1"/>
    <col min="32" max="32" width="3.28515625" style="3" hidden="1" customWidth="1"/>
    <col min="33" max="33" width="13.28515625" style="3" hidden="1" customWidth="1"/>
    <col min="34" max="37" width="2.7109375" style="3" hidden="1" customWidth="1"/>
    <col min="38" max="38" width="14.42578125" style="3" hidden="1" customWidth="1"/>
    <col min="39" max="42" width="2.7109375" style="3" hidden="1" customWidth="1"/>
    <col min="43" max="43" width="18.42578125" style="3" hidden="1" customWidth="1"/>
    <col min="44" max="47" width="2.7109375" style="3" hidden="1" customWidth="1"/>
    <col min="48" max="48" width="12" style="3" hidden="1" customWidth="1"/>
    <col min="49" max="52" width="2.7109375" style="3" hidden="1" customWidth="1"/>
    <col min="53" max="53" width="8.7109375" style="3" hidden="1" customWidth="1"/>
    <col min="54" max="58" width="2.7109375" style="3" hidden="1" customWidth="1"/>
    <col min="59" max="59" width="7" style="3" hidden="1" customWidth="1"/>
    <col min="60" max="64" width="2.7109375" style="3" hidden="1" customWidth="1"/>
    <col min="65" max="65" width="6.28515625" style="3" hidden="1" customWidth="1"/>
    <col min="66" max="70" width="2.7109375" style="3" hidden="1" customWidth="1"/>
    <col min="71" max="71" width="5.7109375" style="3" hidden="1" customWidth="1"/>
    <col min="72" max="76" width="2.7109375" style="3" hidden="1" customWidth="1"/>
    <col min="77" max="77" width="10.28515625" style="3" hidden="1" customWidth="1"/>
    <col min="78" max="82" width="2.7109375" style="3" hidden="1" customWidth="1"/>
    <col min="83" max="83" width="9.7109375" style="3" hidden="1" customWidth="1"/>
    <col min="84" max="88" width="2.7109375" style="3" hidden="1" customWidth="1"/>
    <col min="89" max="89" width="7.140625" style="3" hidden="1" customWidth="1"/>
    <col min="90" max="94" width="2.7109375" style="3" hidden="1" customWidth="1"/>
    <col min="95" max="95" width="7" style="3" customWidth="1"/>
    <col min="96" max="96" width="11" style="3" customWidth="1"/>
    <col min="97" max="256" width="9.140625" style="3"/>
    <col min="257" max="257" width="4" style="3" customWidth="1"/>
    <col min="258" max="258" width="6" style="3" customWidth="1"/>
    <col min="259" max="259" width="23.42578125" style="3" customWidth="1"/>
    <col min="260" max="260" width="4.42578125" style="3" customWidth="1"/>
    <col min="261" max="261" width="8.42578125" style="3" customWidth="1"/>
    <col min="262" max="262" width="6.28515625" style="3" customWidth="1"/>
    <col min="263" max="263" width="7.5703125" style="3" customWidth="1"/>
    <col min="264" max="264" width="6.140625" style="3" customWidth="1"/>
    <col min="265" max="265" width="12.140625" style="3" customWidth="1"/>
    <col min="266" max="266" width="6.42578125" style="3" customWidth="1"/>
    <col min="267" max="267" width="6.7109375" style="3" customWidth="1"/>
    <col min="268" max="268" width="5.85546875" style="3" customWidth="1"/>
    <col min="269" max="270" width="4.7109375" style="3" customWidth="1"/>
    <col min="271" max="271" width="4" style="3" customWidth="1"/>
    <col min="272" max="272" width="7.28515625" style="3" customWidth="1"/>
    <col min="273" max="350" width="0" style="3" hidden="1" customWidth="1"/>
    <col min="351" max="351" width="7" style="3" customWidth="1"/>
    <col min="352" max="352" width="11" style="3" customWidth="1"/>
    <col min="353" max="512" width="9.140625" style="3"/>
    <col min="513" max="513" width="4" style="3" customWidth="1"/>
    <col min="514" max="514" width="6" style="3" customWidth="1"/>
    <col min="515" max="515" width="23.42578125" style="3" customWidth="1"/>
    <col min="516" max="516" width="4.42578125" style="3" customWidth="1"/>
    <col min="517" max="517" width="8.42578125" style="3" customWidth="1"/>
    <col min="518" max="518" width="6.28515625" style="3" customWidth="1"/>
    <col min="519" max="519" width="7.5703125" style="3" customWidth="1"/>
    <col min="520" max="520" width="6.140625" style="3" customWidth="1"/>
    <col min="521" max="521" width="12.140625" style="3" customWidth="1"/>
    <col min="522" max="522" width="6.42578125" style="3" customWidth="1"/>
    <col min="523" max="523" width="6.7109375" style="3" customWidth="1"/>
    <col min="524" max="524" width="5.85546875" style="3" customWidth="1"/>
    <col min="525" max="526" width="4.7109375" style="3" customWidth="1"/>
    <col min="527" max="527" width="4" style="3" customWidth="1"/>
    <col min="528" max="528" width="7.28515625" style="3" customWidth="1"/>
    <col min="529" max="606" width="0" style="3" hidden="1" customWidth="1"/>
    <col min="607" max="607" width="7" style="3" customWidth="1"/>
    <col min="608" max="608" width="11" style="3" customWidth="1"/>
    <col min="609" max="768" width="9.140625" style="3"/>
    <col min="769" max="769" width="4" style="3" customWidth="1"/>
    <col min="770" max="770" width="6" style="3" customWidth="1"/>
    <col min="771" max="771" width="23.42578125" style="3" customWidth="1"/>
    <col min="772" max="772" width="4.42578125" style="3" customWidth="1"/>
    <col min="773" max="773" width="8.42578125" style="3" customWidth="1"/>
    <col min="774" max="774" width="6.28515625" style="3" customWidth="1"/>
    <col min="775" max="775" width="7.5703125" style="3" customWidth="1"/>
    <col min="776" max="776" width="6.140625" style="3" customWidth="1"/>
    <col min="777" max="777" width="12.140625" style="3" customWidth="1"/>
    <col min="778" max="778" width="6.42578125" style="3" customWidth="1"/>
    <col min="779" max="779" width="6.7109375" style="3" customWidth="1"/>
    <col min="780" max="780" width="5.85546875" style="3" customWidth="1"/>
    <col min="781" max="782" width="4.7109375" style="3" customWidth="1"/>
    <col min="783" max="783" width="4" style="3" customWidth="1"/>
    <col min="784" max="784" width="7.28515625" style="3" customWidth="1"/>
    <col min="785" max="862" width="0" style="3" hidden="1" customWidth="1"/>
    <col min="863" max="863" width="7" style="3" customWidth="1"/>
    <col min="864" max="864" width="11" style="3" customWidth="1"/>
    <col min="865" max="1024" width="9.140625" style="3"/>
    <col min="1025" max="1025" width="4" style="3" customWidth="1"/>
    <col min="1026" max="1026" width="6" style="3" customWidth="1"/>
    <col min="1027" max="1027" width="23.42578125" style="3" customWidth="1"/>
    <col min="1028" max="1028" width="4.42578125" style="3" customWidth="1"/>
    <col min="1029" max="1029" width="8.42578125" style="3" customWidth="1"/>
    <col min="1030" max="1030" width="6.28515625" style="3" customWidth="1"/>
    <col min="1031" max="1031" width="7.5703125" style="3" customWidth="1"/>
    <col min="1032" max="1032" width="6.140625" style="3" customWidth="1"/>
    <col min="1033" max="1033" width="12.140625" style="3" customWidth="1"/>
    <col min="1034" max="1034" width="6.42578125" style="3" customWidth="1"/>
    <col min="1035" max="1035" width="6.7109375" style="3" customWidth="1"/>
    <col min="1036" max="1036" width="5.85546875" style="3" customWidth="1"/>
    <col min="1037" max="1038" width="4.7109375" style="3" customWidth="1"/>
    <col min="1039" max="1039" width="4" style="3" customWidth="1"/>
    <col min="1040" max="1040" width="7.28515625" style="3" customWidth="1"/>
    <col min="1041" max="1118" width="0" style="3" hidden="1" customWidth="1"/>
    <col min="1119" max="1119" width="7" style="3" customWidth="1"/>
    <col min="1120" max="1120" width="11" style="3" customWidth="1"/>
    <col min="1121" max="1280" width="9.140625" style="3"/>
    <col min="1281" max="1281" width="4" style="3" customWidth="1"/>
    <col min="1282" max="1282" width="6" style="3" customWidth="1"/>
    <col min="1283" max="1283" width="23.42578125" style="3" customWidth="1"/>
    <col min="1284" max="1284" width="4.42578125" style="3" customWidth="1"/>
    <col min="1285" max="1285" width="8.42578125" style="3" customWidth="1"/>
    <col min="1286" max="1286" width="6.28515625" style="3" customWidth="1"/>
    <col min="1287" max="1287" width="7.5703125" style="3" customWidth="1"/>
    <col min="1288" max="1288" width="6.140625" style="3" customWidth="1"/>
    <col min="1289" max="1289" width="12.140625" style="3" customWidth="1"/>
    <col min="1290" max="1290" width="6.42578125" style="3" customWidth="1"/>
    <col min="1291" max="1291" width="6.7109375" style="3" customWidth="1"/>
    <col min="1292" max="1292" width="5.85546875" style="3" customWidth="1"/>
    <col min="1293" max="1294" width="4.7109375" style="3" customWidth="1"/>
    <col min="1295" max="1295" width="4" style="3" customWidth="1"/>
    <col min="1296" max="1296" width="7.28515625" style="3" customWidth="1"/>
    <col min="1297" max="1374" width="0" style="3" hidden="1" customWidth="1"/>
    <col min="1375" max="1375" width="7" style="3" customWidth="1"/>
    <col min="1376" max="1376" width="11" style="3" customWidth="1"/>
    <col min="1377" max="1536" width="9.140625" style="3"/>
    <col min="1537" max="1537" width="4" style="3" customWidth="1"/>
    <col min="1538" max="1538" width="6" style="3" customWidth="1"/>
    <col min="1539" max="1539" width="23.42578125" style="3" customWidth="1"/>
    <col min="1540" max="1540" width="4.42578125" style="3" customWidth="1"/>
    <col min="1541" max="1541" width="8.42578125" style="3" customWidth="1"/>
    <col min="1542" max="1542" width="6.28515625" style="3" customWidth="1"/>
    <col min="1543" max="1543" width="7.5703125" style="3" customWidth="1"/>
    <col min="1544" max="1544" width="6.140625" style="3" customWidth="1"/>
    <col min="1545" max="1545" width="12.140625" style="3" customWidth="1"/>
    <col min="1546" max="1546" width="6.42578125" style="3" customWidth="1"/>
    <col min="1547" max="1547" width="6.7109375" style="3" customWidth="1"/>
    <col min="1548" max="1548" width="5.85546875" style="3" customWidth="1"/>
    <col min="1549" max="1550" width="4.7109375" style="3" customWidth="1"/>
    <col min="1551" max="1551" width="4" style="3" customWidth="1"/>
    <col min="1552" max="1552" width="7.28515625" style="3" customWidth="1"/>
    <col min="1553" max="1630" width="0" style="3" hidden="1" customWidth="1"/>
    <col min="1631" max="1631" width="7" style="3" customWidth="1"/>
    <col min="1632" max="1632" width="11" style="3" customWidth="1"/>
    <col min="1633" max="1792" width="9.140625" style="3"/>
    <col min="1793" max="1793" width="4" style="3" customWidth="1"/>
    <col min="1794" max="1794" width="6" style="3" customWidth="1"/>
    <col min="1795" max="1795" width="23.42578125" style="3" customWidth="1"/>
    <col min="1796" max="1796" width="4.42578125" style="3" customWidth="1"/>
    <col min="1797" max="1797" width="8.42578125" style="3" customWidth="1"/>
    <col min="1798" max="1798" width="6.28515625" style="3" customWidth="1"/>
    <col min="1799" max="1799" width="7.5703125" style="3" customWidth="1"/>
    <col min="1800" max="1800" width="6.140625" style="3" customWidth="1"/>
    <col min="1801" max="1801" width="12.140625" style="3" customWidth="1"/>
    <col min="1802" max="1802" width="6.42578125" style="3" customWidth="1"/>
    <col min="1803" max="1803" width="6.7109375" style="3" customWidth="1"/>
    <col min="1804" max="1804" width="5.85546875" style="3" customWidth="1"/>
    <col min="1805" max="1806" width="4.7109375" style="3" customWidth="1"/>
    <col min="1807" max="1807" width="4" style="3" customWidth="1"/>
    <col min="1808" max="1808" width="7.28515625" style="3" customWidth="1"/>
    <col min="1809" max="1886" width="0" style="3" hidden="1" customWidth="1"/>
    <col min="1887" max="1887" width="7" style="3" customWidth="1"/>
    <col min="1888" max="1888" width="11" style="3" customWidth="1"/>
    <col min="1889" max="2048" width="9.140625" style="3"/>
    <col min="2049" max="2049" width="4" style="3" customWidth="1"/>
    <col min="2050" max="2050" width="6" style="3" customWidth="1"/>
    <col min="2051" max="2051" width="23.42578125" style="3" customWidth="1"/>
    <col min="2052" max="2052" width="4.42578125" style="3" customWidth="1"/>
    <col min="2053" max="2053" width="8.42578125" style="3" customWidth="1"/>
    <col min="2054" max="2054" width="6.28515625" style="3" customWidth="1"/>
    <col min="2055" max="2055" width="7.5703125" style="3" customWidth="1"/>
    <col min="2056" max="2056" width="6.140625" style="3" customWidth="1"/>
    <col min="2057" max="2057" width="12.140625" style="3" customWidth="1"/>
    <col min="2058" max="2058" width="6.42578125" style="3" customWidth="1"/>
    <col min="2059" max="2059" width="6.7109375" style="3" customWidth="1"/>
    <col min="2060" max="2060" width="5.85546875" style="3" customWidth="1"/>
    <col min="2061" max="2062" width="4.7109375" style="3" customWidth="1"/>
    <col min="2063" max="2063" width="4" style="3" customWidth="1"/>
    <col min="2064" max="2064" width="7.28515625" style="3" customWidth="1"/>
    <col min="2065" max="2142" width="0" style="3" hidden="1" customWidth="1"/>
    <col min="2143" max="2143" width="7" style="3" customWidth="1"/>
    <col min="2144" max="2144" width="11" style="3" customWidth="1"/>
    <col min="2145" max="2304" width="9.140625" style="3"/>
    <col min="2305" max="2305" width="4" style="3" customWidth="1"/>
    <col min="2306" max="2306" width="6" style="3" customWidth="1"/>
    <col min="2307" max="2307" width="23.42578125" style="3" customWidth="1"/>
    <col min="2308" max="2308" width="4.42578125" style="3" customWidth="1"/>
    <col min="2309" max="2309" width="8.42578125" style="3" customWidth="1"/>
    <col min="2310" max="2310" width="6.28515625" style="3" customWidth="1"/>
    <col min="2311" max="2311" width="7.5703125" style="3" customWidth="1"/>
    <col min="2312" max="2312" width="6.140625" style="3" customWidth="1"/>
    <col min="2313" max="2313" width="12.140625" style="3" customWidth="1"/>
    <col min="2314" max="2314" width="6.42578125" style="3" customWidth="1"/>
    <col min="2315" max="2315" width="6.7109375" style="3" customWidth="1"/>
    <col min="2316" max="2316" width="5.85546875" style="3" customWidth="1"/>
    <col min="2317" max="2318" width="4.7109375" style="3" customWidth="1"/>
    <col min="2319" max="2319" width="4" style="3" customWidth="1"/>
    <col min="2320" max="2320" width="7.28515625" style="3" customWidth="1"/>
    <col min="2321" max="2398" width="0" style="3" hidden="1" customWidth="1"/>
    <col min="2399" max="2399" width="7" style="3" customWidth="1"/>
    <col min="2400" max="2400" width="11" style="3" customWidth="1"/>
    <col min="2401" max="2560" width="9.140625" style="3"/>
    <col min="2561" max="2561" width="4" style="3" customWidth="1"/>
    <col min="2562" max="2562" width="6" style="3" customWidth="1"/>
    <col min="2563" max="2563" width="23.42578125" style="3" customWidth="1"/>
    <col min="2564" max="2564" width="4.42578125" style="3" customWidth="1"/>
    <col min="2565" max="2565" width="8.42578125" style="3" customWidth="1"/>
    <col min="2566" max="2566" width="6.28515625" style="3" customWidth="1"/>
    <col min="2567" max="2567" width="7.5703125" style="3" customWidth="1"/>
    <col min="2568" max="2568" width="6.140625" style="3" customWidth="1"/>
    <col min="2569" max="2569" width="12.140625" style="3" customWidth="1"/>
    <col min="2570" max="2570" width="6.42578125" style="3" customWidth="1"/>
    <col min="2571" max="2571" width="6.7109375" style="3" customWidth="1"/>
    <col min="2572" max="2572" width="5.85546875" style="3" customWidth="1"/>
    <col min="2573" max="2574" width="4.7109375" style="3" customWidth="1"/>
    <col min="2575" max="2575" width="4" style="3" customWidth="1"/>
    <col min="2576" max="2576" width="7.28515625" style="3" customWidth="1"/>
    <col min="2577" max="2654" width="0" style="3" hidden="1" customWidth="1"/>
    <col min="2655" max="2655" width="7" style="3" customWidth="1"/>
    <col min="2656" max="2656" width="11" style="3" customWidth="1"/>
    <col min="2657" max="2816" width="9.140625" style="3"/>
    <col min="2817" max="2817" width="4" style="3" customWidth="1"/>
    <col min="2818" max="2818" width="6" style="3" customWidth="1"/>
    <col min="2819" max="2819" width="23.42578125" style="3" customWidth="1"/>
    <col min="2820" max="2820" width="4.42578125" style="3" customWidth="1"/>
    <col min="2821" max="2821" width="8.42578125" style="3" customWidth="1"/>
    <col min="2822" max="2822" width="6.28515625" style="3" customWidth="1"/>
    <col min="2823" max="2823" width="7.5703125" style="3" customWidth="1"/>
    <col min="2824" max="2824" width="6.140625" style="3" customWidth="1"/>
    <col min="2825" max="2825" width="12.140625" style="3" customWidth="1"/>
    <col min="2826" max="2826" width="6.42578125" style="3" customWidth="1"/>
    <col min="2827" max="2827" width="6.7109375" style="3" customWidth="1"/>
    <col min="2828" max="2828" width="5.85546875" style="3" customWidth="1"/>
    <col min="2829" max="2830" width="4.7109375" style="3" customWidth="1"/>
    <col min="2831" max="2831" width="4" style="3" customWidth="1"/>
    <col min="2832" max="2832" width="7.28515625" style="3" customWidth="1"/>
    <col min="2833" max="2910" width="0" style="3" hidden="1" customWidth="1"/>
    <col min="2911" max="2911" width="7" style="3" customWidth="1"/>
    <col min="2912" max="2912" width="11" style="3" customWidth="1"/>
    <col min="2913" max="3072" width="9.140625" style="3"/>
    <col min="3073" max="3073" width="4" style="3" customWidth="1"/>
    <col min="3074" max="3074" width="6" style="3" customWidth="1"/>
    <col min="3075" max="3075" width="23.42578125" style="3" customWidth="1"/>
    <col min="3076" max="3076" width="4.42578125" style="3" customWidth="1"/>
    <col min="3077" max="3077" width="8.42578125" style="3" customWidth="1"/>
    <col min="3078" max="3078" width="6.28515625" style="3" customWidth="1"/>
    <col min="3079" max="3079" width="7.5703125" style="3" customWidth="1"/>
    <col min="3080" max="3080" width="6.140625" style="3" customWidth="1"/>
    <col min="3081" max="3081" width="12.140625" style="3" customWidth="1"/>
    <col min="3082" max="3082" width="6.42578125" style="3" customWidth="1"/>
    <col min="3083" max="3083" width="6.7109375" style="3" customWidth="1"/>
    <col min="3084" max="3084" width="5.85546875" style="3" customWidth="1"/>
    <col min="3085" max="3086" width="4.7109375" style="3" customWidth="1"/>
    <col min="3087" max="3087" width="4" style="3" customWidth="1"/>
    <col min="3088" max="3088" width="7.28515625" style="3" customWidth="1"/>
    <col min="3089" max="3166" width="0" style="3" hidden="1" customWidth="1"/>
    <col min="3167" max="3167" width="7" style="3" customWidth="1"/>
    <col min="3168" max="3168" width="11" style="3" customWidth="1"/>
    <col min="3169" max="3328" width="9.140625" style="3"/>
    <col min="3329" max="3329" width="4" style="3" customWidth="1"/>
    <col min="3330" max="3330" width="6" style="3" customWidth="1"/>
    <col min="3331" max="3331" width="23.42578125" style="3" customWidth="1"/>
    <col min="3332" max="3332" width="4.42578125" style="3" customWidth="1"/>
    <col min="3333" max="3333" width="8.42578125" style="3" customWidth="1"/>
    <col min="3334" max="3334" width="6.28515625" style="3" customWidth="1"/>
    <col min="3335" max="3335" width="7.5703125" style="3" customWidth="1"/>
    <col min="3336" max="3336" width="6.140625" style="3" customWidth="1"/>
    <col min="3337" max="3337" width="12.140625" style="3" customWidth="1"/>
    <col min="3338" max="3338" width="6.42578125" style="3" customWidth="1"/>
    <col min="3339" max="3339" width="6.7109375" style="3" customWidth="1"/>
    <col min="3340" max="3340" width="5.85546875" style="3" customWidth="1"/>
    <col min="3341" max="3342" width="4.7109375" style="3" customWidth="1"/>
    <col min="3343" max="3343" width="4" style="3" customWidth="1"/>
    <col min="3344" max="3344" width="7.28515625" style="3" customWidth="1"/>
    <col min="3345" max="3422" width="0" style="3" hidden="1" customWidth="1"/>
    <col min="3423" max="3423" width="7" style="3" customWidth="1"/>
    <col min="3424" max="3424" width="11" style="3" customWidth="1"/>
    <col min="3425" max="3584" width="9.140625" style="3"/>
    <col min="3585" max="3585" width="4" style="3" customWidth="1"/>
    <col min="3586" max="3586" width="6" style="3" customWidth="1"/>
    <col min="3587" max="3587" width="23.42578125" style="3" customWidth="1"/>
    <col min="3588" max="3588" width="4.42578125" style="3" customWidth="1"/>
    <col min="3589" max="3589" width="8.42578125" style="3" customWidth="1"/>
    <col min="3590" max="3590" width="6.28515625" style="3" customWidth="1"/>
    <col min="3591" max="3591" width="7.5703125" style="3" customWidth="1"/>
    <col min="3592" max="3592" width="6.140625" style="3" customWidth="1"/>
    <col min="3593" max="3593" width="12.140625" style="3" customWidth="1"/>
    <col min="3594" max="3594" width="6.42578125" style="3" customWidth="1"/>
    <col min="3595" max="3595" width="6.7109375" style="3" customWidth="1"/>
    <col min="3596" max="3596" width="5.85546875" style="3" customWidth="1"/>
    <col min="3597" max="3598" width="4.7109375" style="3" customWidth="1"/>
    <col min="3599" max="3599" width="4" style="3" customWidth="1"/>
    <col min="3600" max="3600" width="7.28515625" style="3" customWidth="1"/>
    <col min="3601" max="3678" width="0" style="3" hidden="1" customWidth="1"/>
    <col min="3679" max="3679" width="7" style="3" customWidth="1"/>
    <col min="3680" max="3680" width="11" style="3" customWidth="1"/>
    <col min="3681" max="3840" width="9.140625" style="3"/>
    <col min="3841" max="3841" width="4" style="3" customWidth="1"/>
    <col min="3842" max="3842" width="6" style="3" customWidth="1"/>
    <col min="3843" max="3843" width="23.42578125" style="3" customWidth="1"/>
    <col min="3844" max="3844" width="4.42578125" style="3" customWidth="1"/>
    <col min="3845" max="3845" width="8.42578125" style="3" customWidth="1"/>
    <col min="3846" max="3846" width="6.28515625" style="3" customWidth="1"/>
    <col min="3847" max="3847" width="7.5703125" style="3" customWidth="1"/>
    <col min="3848" max="3848" width="6.140625" style="3" customWidth="1"/>
    <col min="3849" max="3849" width="12.140625" style="3" customWidth="1"/>
    <col min="3850" max="3850" width="6.42578125" style="3" customWidth="1"/>
    <col min="3851" max="3851" width="6.7109375" style="3" customWidth="1"/>
    <col min="3852" max="3852" width="5.85546875" style="3" customWidth="1"/>
    <col min="3853" max="3854" width="4.7109375" style="3" customWidth="1"/>
    <col min="3855" max="3855" width="4" style="3" customWidth="1"/>
    <col min="3856" max="3856" width="7.28515625" style="3" customWidth="1"/>
    <col min="3857" max="3934" width="0" style="3" hidden="1" customWidth="1"/>
    <col min="3935" max="3935" width="7" style="3" customWidth="1"/>
    <col min="3936" max="3936" width="11" style="3" customWidth="1"/>
    <col min="3937" max="4096" width="9.140625" style="3"/>
    <col min="4097" max="4097" width="4" style="3" customWidth="1"/>
    <col min="4098" max="4098" width="6" style="3" customWidth="1"/>
    <col min="4099" max="4099" width="23.42578125" style="3" customWidth="1"/>
    <col min="4100" max="4100" width="4.42578125" style="3" customWidth="1"/>
    <col min="4101" max="4101" width="8.42578125" style="3" customWidth="1"/>
    <col min="4102" max="4102" width="6.28515625" style="3" customWidth="1"/>
    <col min="4103" max="4103" width="7.5703125" style="3" customWidth="1"/>
    <col min="4104" max="4104" width="6.140625" style="3" customWidth="1"/>
    <col min="4105" max="4105" width="12.140625" style="3" customWidth="1"/>
    <col min="4106" max="4106" width="6.42578125" style="3" customWidth="1"/>
    <col min="4107" max="4107" width="6.7109375" style="3" customWidth="1"/>
    <col min="4108" max="4108" width="5.85546875" style="3" customWidth="1"/>
    <col min="4109" max="4110" width="4.7109375" style="3" customWidth="1"/>
    <col min="4111" max="4111" width="4" style="3" customWidth="1"/>
    <col min="4112" max="4112" width="7.28515625" style="3" customWidth="1"/>
    <col min="4113" max="4190" width="0" style="3" hidden="1" customWidth="1"/>
    <col min="4191" max="4191" width="7" style="3" customWidth="1"/>
    <col min="4192" max="4192" width="11" style="3" customWidth="1"/>
    <col min="4193" max="4352" width="9.140625" style="3"/>
    <col min="4353" max="4353" width="4" style="3" customWidth="1"/>
    <col min="4354" max="4354" width="6" style="3" customWidth="1"/>
    <col min="4355" max="4355" width="23.42578125" style="3" customWidth="1"/>
    <col min="4356" max="4356" width="4.42578125" style="3" customWidth="1"/>
    <col min="4357" max="4357" width="8.42578125" style="3" customWidth="1"/>
    <col min="4358" max="4358" width="6.28515625" style="3" customWidth="1"/>
    <col min="4359" max="4359" width="7.5703125" style="3" customWidth="1"/>
    <col min="4360" max="4360" width="6.140625" style="3" customWidth="1"/>
    <col min="4361" max="4361" width="12.140625" style="3" customWidth="1"/>
    <col min="4362" max="4362" width="6.42578125" style="3" customWidth="1"/>
    <col min="4363" max="4363" width="6.7109375" style="3" customWidth="1"/>
    <col min="4364" max="4364" width="5.85546875" style="3" customWidth="1"/>
    <col min="4365" max="4366" width="4.7109375" style="3" customWidth="1"/>
    <col min="4367" max="4367" width="4" style="3" customWidth="1"/>
    <col min="4368" max="4368" width="7.28515625" style="3" customWidth="1"/>
    <col min="4369" max="4446" width="0" style="3" hidden="1" customWidth="1"/>
    <col min="4447" max="4447" width="7" style="3" customWidth="1"/>
    <col min="4448" max="4448" width="11" style="3" customWidth="1"/>
    <col min="4449" max="4608" width="9.140625" style="3"/>
    <col min="4609" max="4609" width="4" style="3" customWidth="1"/>
    <col min="4610" max="4610" width="6" style="3" customWidth="1"/>
    <col min="4611" max="4611" width="23.42578125" style="3" customWidth="1"/>
    <col min="4612" max="4612" width="4.42578125" style="3" customWidth="1"/>
    <col min="4613" max="4613" width="8.42578125" style="3" customWidth="1"/>
    <col min="4614" max="4614" width="6.28515625" style="3" customWidth="1"/>
    <col min="4615" max="4615" width="7.5703125" style="3" customWidth="1"/>
    <col min="4616" max="4616" width="6.140625" style="3" customWidth="1"/>
    <col min="4617" max="4617" width="12.140625" style="3" customWidth="1"/>
    <col min="4618" max="4618" width="6.42578125" style="3" customWidth="1"/>
    <col min="4619" max="4619" width="6.7109375" style="3" customWidth="1"/>
    <col min="4620" max="4620" width="5.85546875" style="3" customWidth="1"/>
    <col min="4621" max="4622" width="4.7109375" style="3" customWidth="1"/>
    <col min="4623" max="4623" width="4" style="3" customWidth="1"/>
    <col min="4624" max="4624" width="7.28515625" style="3" customWidth="1"/>
    <col min="4625" max="4702" width="0" style="3" hidden="1" customWidth="1"/>
    <col min="4703" max="4703" width="7" style="3" customWidth="1"/>
    <col min="4704" max="4704" width="11" style="3" customWidth="1"/>
    <col min="4705" max="4864" width="9.140625" style="3"/>
    <col min="4865" max="4865" width="4" style="3" customWidth="1"/>
    <col min="4866" max="4866" width="6" style="3" customWidth="1"/>
    <col min="4867" max="4867" width="23.42578125" style="3" customWidth="1"/>
    <col min="4868" max="4868" width="4.42578125" style="3" customWidth="1"/>
    <col min="4869" max="4869" width="8.42578125" style="3" customWidth="1"/>
    <col min="4870" max="4870" width="6.28515625" style="3" customWidth="1"/>
    <col min="4871" max="4871" width="7.5703125" style="3" customWidth="1"/>
    <col min="4872" max="4872" width="6.140625" style="3" customWidth="1"/>
    <col min="4873" max="4873" width="12.140625" style="3" customWidth="1"/>
    <col min="4874" max="4874" width="6.42578125" style="3" customWidth="1"/>
    <col min="4875" max="4875" width="6.7109375" style="3" customWidth="1"/>
    <col min="4876" max="4876" width="5.85546875" style="3" customWidth="1"/>
    <col min="4877" max="4878" width="4.7109375" style="3" customWidth="1"/>
    <col min="4879" max="4879" width="4" style="3" customWidth="1"/>
    <col min="4880" max="4880" width="7.28515625" style="3" customWidth="1"/>
    <col min="4881" max="4958" width="0" style="3" hidden="1" customWidth="1"/>
    <col min="4959" max="4959" width="7" style="3" customWidth="1"/>
    <col min="4960" max="4960" width="11" style="3" customWidth="1"/>
    <col min="4961" max="5120" width="9.140625" style="3"/>
    <col min="5121" max="5121" width="4" style="3" customWidth="1"/>
    <col min="5122" max="5122" width="6" style="3" customWidth="1"/>
    <col min="5123" max="5123" width="23.42578125" style="3" customWidth="1"/>
    <col min="5124" max="5124" width="4.42578125" style="3" customWidth="1"/>
    <col min="5125" max="5125" width="8.42578125" style="3" customWidth="1"/>
    <col min="5126" max="5126" width="6.28515625" style="3" customWidth="1"/>
    <col min="5127" max="5127" width="7.5703125" style="3" customWidth="1"/>
    <col min="5128" max="5128" width="6.140625" style="3" customWidth="1"/>
    <col min="5129" max="5129" width="12.140625" style="3" customWidth="1"/>
    <col min="5130" max="5130" width="6.42578125" style="3" customWidth="1"/>
    <col min="5131" max="5131" width="6.7109375" style="3" customWidth="1"/>
    <col min="5132" max="5132" width="5.85546875" style="3" customWidth="1"/>
    <col min="5133" max="5134" width="4.7109375" style="3" customWidth="1"/>
    <col min="5135" max="5135" width="4" style="3" customWidth="1"/>
    <col min="5136" max="5136" width="7.28515625" style="3" customWidth="1"/>
    <col min="5137" max="5214" width="0" style="3" hidden="1" customWidth="1"/>
    <col min="5215" max="5215" width="7" style="3" customWidth="1"/>
    <col min="5216" max="5216" width="11" style="3" customWidth="1"/>
    <col min="5217" max="5376" width="9.140625" style="3"/>
    <col min="5377" max="5377" width="4" style="3" customWidth="1"/>
    <col min="5378" max="5378" width="6" style="3" customWidth="1"/>
    <col min="5379" max="5379" width="23.42578125" style="3" customWidth="1"/>
    <col min="5380" max="5380" width="4.42578125" style="3" customWidth="1"/>
    <col min="5381" max="5381" width="8.42578125" style="3" customWidth="1"/>
    <col min="5382" max="5382" width="6.28515625" style="3" customWidth="1"/>
    <col min="5383" max="5383" width="7.5703125" style="3" customWidth="1"/>
    <col min="5384" max="5384" width="6.140625" style="3" customWidth="1"/>
    <col min="5385" max="5385" width="12.140625" style="3" customWidth="1"/>
    <col min="5386" max="5386" width="6.42578125" style="3" customWidth="1"/>
    <col min="5387" max="5387" width="6.7109375" style="3" customWidth="1"/>
    <col min="5388" max="5388" width="5.85546875" style="3" customWidth="1"/>
    <col min="5389" max="5390" width="4.7109375" style="3" customWidth="1"/>
    <col min="5391" max="5391" width="4" style="3" customWidth="1"/>
    <col min="5392" max="5392" width="7.28515625" style="3" customWidth="1"/>
    <col min="5393" max="5470" width="0" style="3" hidden="1" customWidth="1"/>
    <col min="5471" max="5471" width="7" style="3" customWidth="1"/>
    <col min="5472" max="5472" width="11" style="3" customWidth="1"/>
    <col min="5473" max="5632" width="9.140625" style="3"/>
    <col min="5633" max="5633" width="4" style="3" customWidth="1"/>
    <col min="5634" max="5634" width="6" style="3" customWidth="1"/>
    <col min="5635" max="5635" width="23.42578125" style="3" customWidth="1"/>
    <col min="5636" max="5636" width="4.42578125" style="3" customWidth="1"/>
    <col min="5637" max="5637" width="8.42578125" style="3" customWidth="1"/>
    <col min="5638" max="5638" width="6.28515625" style="3" customWidth="1"/>
    <col min="5639" max="5639" width="7.5703125" style="3" customWidth="1"/>
    <col min="5640" max="5640" width="6.140625" style="3" customWidth="1"/>
    <col min="5641" max="5641" width="12.140625" style="3" customWidth="1"/>
    <col min="5642" max="5642" width="6.42578125" style="3" customWidth="1"/>
    <col min="5643" max="5643" width="6.7109375" style="3" customWidth="1"/>
    <col min="5644" max="5644" width="5.85546875" style="3" customWidth="1"/>
    <col min="5645" max="5646" width="4.7109375" style="3" customWidth="1"/>
    <col min="5647" max="5647" width="4" style="3" customWidth="1"/>
    <col min="5648" max="5648" width="7.28515625" style="3" customWidth="1"/>
    <col min="5649" max="5726" width="0" style="3" hidden="1" customWidth="1"/>
    <col min="5727" max="5727" width="7" style="3" customWidth="1"/>
    <col min="5728" max="5728" width="11" style="3" customWidth="1"/>
    <col min="5729" max="5888" width="9.140625" style="3"/>
    <col min="5889" max="5889" width="4" style="3" customWidth="1"/>
    <col min="5890" max="5890" width="6" style="3" customWidth="1"/>
    <col min="5891" max="5891" width="23.42578125" style="3" customWidth="1"/>
    <col min="5892" max="5892" width="4.42578125" style="3" customWidth="1"/>
    <col min="5893" max="5893" width="8.42578125" style="3" customWidth="1"/>
    <col min="5894" max="5894" width="6.28515625" style="3" customWidth="1"/>
    <col min="5895" max="5895" width="7.5703125" style="3" customWidth="1"/>
    <col min="5896" max="5896" width="6.140625" style="3" customWidth="1"/>
    <col min="5897" max="5897" width="12.140625" style="3" customWidth="1"/>
    <col min="5898" max="5898" width="6.42578125" style="3" customWidth="1"/>
    <col min="5899" max="5899" width="6.7109375" style="3" customWidth="1"/>
    <col min="5900" max="5900" width="5.85546875" style="3" customWidth="1"/>
    <col min="5901" max="5902" width="4.7109375" style="3" customWidth="1"/>
    <col min="5903" max="5903" width="4" style="3" customWidth="1"/>
    <col min="5904" max="5904" width="7.28515625" style="3" customWidth="1"/>
    <col min="5905" max="5982" width="0" style="3" hidden="1" customWidth="1"/>
    <col min="5983" max="5983" width="7" style="3" customWidth="1"/>
    <col min="5984" max="5984" width="11" style="3" customWidth="1"/>
    <col min="5985" max="6144" width="9.140625" style="3"/>
    <col min="6145" max="6145" width="4" style="3" customWidth="1"/>
    <col min="6146" max="6146" width="6" style="3" customWidth="1"/>
    <col min="6147" max="6147" width="23.42578125" style="3" customWidth="1"/>
    <col min="6148" max="6148" width="4.42578125" style="3" customWidth="1"/>
    <col min="6149" max="6149" width="8.42578125" style="3" customWidth="1"/>
    <col min="6150" max="6150" width="6.28515625" style="3" customWidth="1"/>
    <col min="6151" max="6151" width="7.5703125" style="3" customWidth="1"/>
    <col min="6152" max="6152" width="6.140625" style="3" customWidth="1"/>
    <col min="6153" max="6153" width="12.140625" style="3" customWidth="1"/>
    <col min="6154" max="6154" width="6.42578125" style="3" customWidth="1"/>
    <col min="6155" max="6155" width="6.7109375" style="3" customWidth="1"/>
    <col min="6156" max="6156" width="5.85546875" style="3" customWidth="1"/>
    <col min="6157" max="6158" width="4.7109375" style="3" customWidth="1"/>
    <col min="6159" max="6159" width="4" style="3" customWidth="1"/>
    <col min="6160" max="6160" width="7.28515625" style="3" customWidth="1"/>
    <col min="6161" max="6238" width="0" style="3" hidden="1" customWidth="1"/>
    <col min="6239" max="6239" width="7" style="3" customWidth="1"/>
    <col min="6240" max="6240" width="11" style="3" customWidth="1"/>
    <col min="6241" max="6400" width="9.140625" style="3"/>
    <col min="6401" max="6401" width="4" style="3" customWidth="1"/>
    <col min="6402" max="6402" width="6" style="3" customWidth="1"/>
    <col min="6403" max="6403" width="23.42578125" style="3" customWidth="1"/>
    <col min="6404" max="6404" width="4.42578125" style="3" customWidth="1"/>
    <col min="6405" max="6405" width="8.42578125" style="3" customWidth="1"/>
    <col min="6406" max="6406" width="6.28515625" style="3" customWidth="1"/>
    <col min="6407" max="6407" width="7.5703125" style="3" customWidth="1"/>
    <col min="6408" max="6408" width="6.140625" style="3" customWidth="1"/>
    <col min="6409" max="6409" width="12.140625" style="3" customWidth="1"/>
    <col min="6410" max="6410" width="6.42578125" style="3" customWidth="1"/>
    <col min="6411" max="6411" width="6.7109375" style="3" customWidth="1"/>
    <col min="6412" max="6412" width="5.85546875" style="3" customWidth="1"/>
    <col min="6413" max="6414" width="4.7109375" style="3" customWidth="1"/>
    <col min="6415" max="6415" width="4" style="3" customWidth="1"/>
    <col min="6416" max="6416" width="7.28515625" style="3" customWidth="1"/>
    <col min="6417" max="6494" width="0" style="3" hidden="1" customWidth="1"/>
    <col min="6495" max="6495" width="7" style="3" customWidth="1"/>
    <col min="6496" max="6496" width="11" style="3" customWidth="1"/>
    <col min="6497" max="6656" width="9.140625" style="3"/>
    <col min="6657" max="6657" width="4" style="3" customWidth="1"/>
    <col min="6658" max="6658" width="6" style="3" customWidth="1"/>
    <col min="6659" max="6659" width="23.42578125" style="3" customWidth="1"/>
    <col min="6660" max="6660" width="4.42578125" style="3" customWidth="1"/>
    <col min="6661" max="6661" width="8.42578125" style="3" customWidth="1"/>
    <col min="6662" max="6662" width="6.28515625" style="3" customWidth="1"/>
    <col min="6663" max="6663" width="7.5703125" style="3" customWidth="1"/>
    <col min="6664" max="6664" width="6.140625" style="3" customWidth="1"/>
    <col min="6665" max="6665" width="12.140625" style="3" customWidth="1"/>
    <col min="6666" max="6666" width="6.42578125" style="3" customWidth="1"/>
    <col min="6667" max="6667" width="6.7109375" style="3" customWidth="1"/>
    <col min="6668" max="6668" width="5.85546875" style="3" customWidth="1"/>
    <col min="6669" max="6670" width="4.7109375" style="3" customWidth="1"/>
    <col min="6671" max="6671" width="4" style="3" customWidth="1"/>
    <col min="6672" max="6672" width="7.28515625" style="3" customWidth="1"/>
    <col min="6673" max="6750" width="0" style="3" hidden="1" customWidth="1"/>
    <col min="6751" max="6751" width="7" style="3" customWidth="1"/>
    <col min="6752" max="6752" width="11" style="3" customWidth="1"/>
    <col min="6753" max="6912" width="9.140625" style="3"/>
    <col min="6913" max="6913" width="4" style="3" customWidth="1"/>
    <col min="6914" max="6914" width="6" style="3" customWidth="1"/>
    <col min="6915" max="6915" width="23.42578125" style="3" customWidth="1"/>
    <col min="6916" max="6916" width="4.42578125" style="3" customWidth="1"/>
    <col min="6917" max="6917" width="8.42578125" style="3" customWidth="1"/>
    <col min="6918" max="6918" width="6.28515625" style="3" customWidth="1"/>
    <col min="6919" max="6919" width="7.5703125" style="3" customWidth="1"/>
    <col min="6920" max="6920" width="6.140625" style="3" customWidth="1"/>
    <col min="6921" max="6921" width="12.140625" style="3" customWidth="1"/>
    <col min="6922" max="6922" width="6.42578125" style="3" customWidth="1"/>
    <col min="6923" max="6923" width="6.7109375" style="3" customWidth="1"/>
    <col min="6924" max="6924" width="5.85546875" style="3" customWidth="1"/>
    <col min="6925" max="6926" width="4.7109375" style="3" customWidth="1"/>
    <col min="6927" max="6927" width="4" style="3" customWidth="1"/>
    <col min="6928" max="6928" width="7.28515625" style="3" customWidth="1"/>
    <col min="6929" max="7006" width="0" style="3" hidden="1" customWidth="1"/>
    <col min="7007" max="7007" width="7" style="3" customWidth="1"/>
    <col min="7008" max="7008" width="11" style="3" customWidth="1"/>
    <col min="7009" max="7168" width="9.140625" style="3"/>
    <col min="7169" max="7169" width="4" style="3" customWidth="1"/>
    <col min="7170" max="7170" width="6" style="3" customWidth="1"/>
    <col min="7171" max="7171" width="23.42578125" style="3" customWidth="1"/>
    <col min="7172" max="7172" width="4.42578125" style="3" customWidth="1"/>
    <col min="7173" max="7173" width="8.42578125" style="3" customWidth="1"/>
    <col min="7174" max="7174" width="6.28515625" style="3" customWidth="1"/>
    <col min="7175" max="7175" width="7.5703125" style="3" customWidth="1"/>
    <col min="7176" max="7176" width="6.140625" style="3" customWidth="1"/>
    <col min="7177" max="7177" width="12.140625" style="3" customWidth="1"/>
    <col min="7178" max="7178" width="6.42578125" style="3" customWidth="1"/>
    <col min="7179" max="7179" width="6.7109375" style="3" customWidth="1"/>
    <col min="7180" max="7180" width="5.85546875" style="3" customWidth="1"/>
    <col min="7181" max="7182" width="4.7109375" style="3" customWidth="1"/>
    <col min="7183" max="7183" width="4" style="3" customWidth="1"/>
    <col min="7184" max="7184" width="7.28515625" style="3" customWidth="1"/>
    <col min="7185" max="7262" width="0" style="3" hidden="1" customWidth="1"/>
    <col min="7263" max="7263" width="7" style="3" customWidth="1"/>
    <col min="7264" max="7264" width="11" style="3" customWidth="1"/>
    <col min="7265" max="7424" width="9.140625" style="3"/>
    <col min="7425" max="7425" width="4" style="3" customWidth="1"/>
    <col min="7426" max="7426" width="6" style="3" customWidth="1"/>
    <col min="7427" max="7427" width="23.42578125" style="3" customWidth="1"/>
    <col min="7428" max="7428" width="4.42578125" style="3" customWidth="1"/>
    <col min="7429" max="7429" width="8.42578125" style="3" customWidth="1"/>
    <col min="7430" max="7430" width="6.28515625" style="3" customWidth="1"/>
    <col min="7431" max="7431" width="7.5703125" style="3" customWidth="1"/>
    <col min="7432" max="7432" width="6.140625" style="3" customWidth="1"/>
    <col min="7433" max="7433" width="12.140625" style="3" customWidth="1"/>
    <col min="7434" max="7434" width="6.42578125" style="3" customWidth="1"/>
    <col min="7435" max="7435" width="6.7109375" style="3" customWidth="1"/>
    <col min="7436" max="7436" width="5.85546875" style="3" customWidth="1"/>
    <col min="7437" max="7438" width="4.7109375" style="3" customWidth="1"/>
    <col min="7439" max="7439" width="4" style="3" customWidth="1"/>
    <col min="7440" max="7440" width="7.28515625" style="3" customWidth="1"/>
    <col min="7441" max="7518" width="0" style="3" hidden="1" customWidth="1"/>
    <col min="7519" max="7519" width="7" style="3" customWidth="1"/>
    <col min="7520" max="7520" width="11" style="3" customWidth="1"/>
    <col min="7521" max="7680" width="9.140625" style="3"/>
    <col min="7681" max="7681" width="4" style="3" customWidth="1"/>
    <col min="7682" max="7682" width="6" style="3" customWidth="1"/>
    <col min="7683" max="7683" width="23.42578125" style="3" customWidth="1"/>
    <col min="7684" max="7684" width="4.42578125" style="3" customWidth="1"/>
    <col min="7685" max="7685" width="8.42578125" style="3" customWidth="1"/>
    <col min="7686" max="7686" width="6.28515625" style="3" customWidth="1"/>
    <col min="7687" max="7687" width="7.5703125" style="3" customWidth="1"/>
    <col min="7688" max="7688" width="6.140625" style="3" customWidth="1"/>
    <col min="7689" max="7689" width="12.140625" style="3" customWidth="1"/>
    <col min="7690" max="7690" width="6.42578125" style="3" customWidth="1"/>
    <col min="7691" max="7691" width="6.7109375" style="3" customWidth="1"/>
    <col min="7692" max="7692" width="5.85546875" style="3" customWidth="1"/>
    <col min="7693" max="7694" width="4.7109375" style="3" customWidth="1"/>
    <col min="7695" max="7695" width="4" style="3" customWidth="1"/>
    <col min="7696" max="7696" width="7.28515625" style="3" customWidth="1"/>
    <col min="7697" max="7774" width="0" style="3" hidden="1" customWidth="1"/>
    <col min="7775" max="7775" width="7" style="3" customWidth="1"/>
    <col min="7776" max="7776" width="11" style="3" customWidth="1"/>
    <col min="7777" max="7936" width="9.140625" style="3"/>
    <col min="7937" max="7937" width="4" style="3" customWidth="1"/>
    <col min="7938" max="7938" width="6" style="3" customWidth="1"/>
    <col min="7939" max="7939" width="23.42578125" style="3" customWidth="1"/>
    <col min="7940" max="7940" width="4.42578125" style="3" customWidth="1"/>
    <col min="7941" max="7941" width="8.42578125" style="3" customWidth="1"/>
    <col min="7942" max="7942" width="6.28515625" style="3" customWidth="1"/>
    <col min="7943" max="7943" width="7.5703125" style="3" customWidth="1"/>
    <col min="7944" max="7944" width="6.140625" style="3" customWidth="1"/>
    <col min="7945" max="7945" width="12.140625" style="3" customWidth="1"/>
    <col min="7946" max="7946" width="6.42578125" style="3" customWidth="1"/>
    <col min="7947" max="7947" width="6.7109375" style="3" customWidth="1"/>
    <col min="7948" max="7948" width="5.85546875" style="3" customWidth="1"/>
    <col min="7949" max="7950" width="4.7109375" style="3" customWidth="1"/>
    <col min="7951" max="7951" width="4" style="3" customWidth="1"/>
    <col min="7952" max="7952" width="7.28515625" style="3" customWidth="1"/>
    <col min="7953" max="8030" width="0" style="3" hidden="1" customWidth="1"/>
    <col min="8031" max="8031" width="7" style="3" customWidth="1"/>
    <col min="8032" max="8032" width="11" style="3" customWidth="1"/>
    <col min="8033" max="8192" width="9.140625" style="3"/>
    <col min="8193" max="8193" width="4" style="3" customWidth="1"/>
    <col min="8194" max="8194" width="6" style="3" customWidth="1"/>
    <col min="8195" max="8195" width="23.42578125" style="3" customWidth="1"/>
    <col min="8196" max="8196" width="4.42578125" style="3" customWidth="1"/>
    <col min="8197" max="8197" width="8.42578125" style="3" customWidth="1"/>
    <col min="8198" max="8198" width="6.28515625" style="3" customWidth="1"/>
    <col min="8199" max="8199" width="7.5703125" style="3" customWidth="1"/>
    <col min="8200" max="8200" width="6.140625" style="3" customWidth="1"/>
    <col min="8201" max="8201" width="12.140625" style="3" customWidth="1"/>
    <col min="8202" max="8202" width="6.42578125" style="3" customWidth="1"/>
    <col min="8203" max="8203" width="6.7109375" style="3" customWidth="1"/>
    <col min="8204" max="8204" width="5.85546875" style="3" customWidth="1"/>
    <col min="8205" max="8206" width="4.7109375" style="3" customWidth="1"/>
    <col min="8207" max="8207" width="4" style="3" customWidth="1"/>
    <col min="8208" max="8208" width="7.28515625" style="3" customWidth="1"/>
    <col min="8209" max="8286" width="0" style="3" hidden="1" customWidth="1"/>
    <col min="8287" max="8287" width="7" style="3" customWidth="1"/>
    <col min="8288" max="8288" width="11" style="3" customWidth="1"/>
    <col min="8289" max="8448" width="9.140625" style="3"/>
    <col min="8449" max="8449" width="4" style="3" customWidth="1"/>
    <col min="8450" max="8450" width="6" style="3" customWidth="1"/>
    <col min="8451" max="8451" width="23.42578125" style="3" customWidth="1"/>
    <col min="8452" max="8452" width="4.42578125" style="3" customWidth="1"/>
    <col min="8453" max="8453" width="8.42578125" style="3" customWidth="1"/>
    <col min="8454" max="8454" width="6.28515625" style="3" customWidth="1"/>
    <col min="8455" max="8455" width="7.5703125" style="3" customWidth="1"/>
    <col min="8456" max="8456" width="6.140625" style="3" customWidth="1"/>
    <col min="8457" max="8457" width="12.140625" style="3" customWidth="1"/>
    <col min="8458" max="8458" width="6.42578125" style="3" customWidth="1"/>
    <col min="8459" max="8459" width="6.7109375" style="3" customWidth="1"/>
    <col min="8460" max="8460" width="5.85546875" style="3" customWidth="1"/>
    <col min="8461" max="8462" width="4.7109375" style="3" customWidth="1"/>
    <col min="8463" max="8463" width="4" style="3" customWidth="1"/>
    <col min="8464" max="8464" width="7.28515625" style="3" customWidth="1"/>
    <col min="8465" max="8542" width="0" style="3" hidden="1" customWidth="1"/>
    <col min="8543" max="8543" width="7" style="3" customWidth="1"/>
    <col min="8544" max="8544" width="11" style="3" customWidth="1"/>
    <col min="8545" max="8704" width="9.140625" style="3"/>
    <col min="8705" max="8705" width="4" style="3" customWidth="1"/>
    <col min="8706" max="8706" width="6" style="3" customWidth="1"/>
    <col min="8707" max="8707" width="23.42578125" style="3" customWidth="1"/>
    <col min="8708" max="8708" width="4.42578125" style="3" customWidth="1"/>
    <col min="8709" max="8709" width="8.42578125" style="3" customWidth="1"/>
    <col min="8710" max="8710" width="6.28515625" style="3" customWidth="1"/>
    <col min="8711" max="8711" width="7.5703125" style="3" customWidth="1"/>
    <col min="8712" max="8712" width="6.140625" style="3" customWidth="1"/>
    <col min="8713" max="8713" width="12.140625" style="3" customWidth="1"/>
    <col min="8714" max="8714" width="6.42578125" style="3" customWidth="1"/>
    <col min="8715" max="8715" width="6.7109375" style="3" customWidth="1"/>
    <col min="8716" max="8716" width="5.85546875" style="3" customWidth="1"/>
    <col min="8717" max="8718" width="4.7109375" style="3" customWidth="1"/>
    <col min="8719" max="8719" width="4" style="3" customWidth="1"/>
    <col min="8720" max="8720" width="7.28515625" style="3" customWidth="1"/>
    <col min="8721" max="8798" width="0" style="3" hidden="1" customWidth="1"/>
    <col min="8799" max="8799" width="7" style="3" customWidth="1"/>
    <col min="8800" max="8800" width="11" style="3" customWidth="1"/>
    <col min="8801" max="8960" width="9.140625" style="3"/>
    <col min="8961" max="8961" width="4" style="3" customWidth="1"/>
    <col min="8962" max="8962" width="6" style="3" customWidth="1"/>
    <col min="8963" max="8963" width="23.42578125" style="3" customWidth="1"/>
    <col min="8964" max="8964" width="4.42578125" style="3" customWidth="1"/>
    <col min="8965" max="8965" width="8.42578125" style="3" customWidth="1"/>
    <col min="8966" max="8966" width="6.28515625" style="3" customWidth="1"/>
    <col min="8967" max="8967" width="7.5703125" style="3" customWidth="1"/>
    <col min="8968" max="8968" width="6.140625" style="3" customWidth="1"/>
    <col min="8969" max="8969" width="12.140625" style="3" customWidth="1"/>
    <col min="8970" max="8970" width="6.42578125" style="3" customWidth="1"/>
    <col min="8971" max="8971" width="6.7109375" style="3" customWidth="1"/>
    <col min="8972" max="8972" width="5.85546875" style="3" customWidth="1"/>
    <col min="8973" max="8974" width="4.7109375" style="3" customWidth="1"/>
    <col min="8975" max="8975" width="4" style="3" customWidth="1"/>
    <col min="8976" max="8976" width="7.28515625" style="3" customWidth="1"/>
    <col min="8977" max="9054" width="0" style="3" hidden="1" customWidth="1"/>
    <col min="9055" max="9055" width="7" style="3" customWidth="1"/>
    <col min="9056" max="9056" width="11" style="3" customWidth="1"/>
    <col min="9057" max="9216" width="9.140625" style="3"/>
    <col min="9217" max="9217" width="4" style="3" customWidth="1"/>
    <col min="9218" max="9218" width="6" style="3" customWidth="1"/>
    <col min="9219" max="9219" width="23.42578125" style="3" customWidth="1"/>
    <col min="9220" max="9220" width="4.42578125" style="3" customWidth="1"/>
    <col min="9221" max="9221" width="8.42578125" style="3" customWidth="1"/>
    <col min="9222" max="9222" width="6.28515625" style="3" customWidth="1"/>
    <col min="9223" max="9223" width="7.5703125" style="3" customWidth="1"/>
    <col min="9224" max="9224" width="6.140625" style="3" customWidth="1"/>
    <col min="9225" max="9225" width="12.140625" style="3" customWidth="1"/>
    <col min="9226" max="9226" width="6.42578125" style="3" customWidth="1"/>
    <col min="9227" max="9227" width="6.7109375" style="3" customWidth="1"/>
    <col min="9228" max="9228" width="5.85546875" style="3" customWidth="1"/>
    <col min="9229" max="9230" width="4.7109375" style="3" customWidth="1"/>
    <col min="9231" max="9231" width="4" style="3" customWidth="1"/>
    <col min="9232" max="9232" width="7.28515625" style="3" customWidth="1"/>
    <col min="9233" max="9310" width="0" style="3" hidden="1" customWidth="1"/>
    <col min="9311" max="9311" width="7" style="3" customWidth="1"/>
    <col min="9312" max="9312" width="11" style="3" customWidth="1"/>
    <col min="9313" max="9472" width="9.140625" style="3"/>
    <col min="9473" max="9473" width="4" style="3" customWidth="1"/>
    <col min="9474" max="9474" width="6" style="3" customWidth="1"/>
    <col min="9475" max="9475" width="23.42578125" style="3" customWidth="1"/>
    <col min="9476" max="9476" width="4.42578125" style="3" customWidth="1"/>
    <col min="9477" max="9477" width="8.42578125" style="3" customWidth="1"/>
    <col min="9478" max="9478" width="6.28515625" style="3" customWidth="1"/>
    <col min="9479" max="9479" width="7.5703125" style="3" customWidth="1"/>
    <col min="9480" max="9480" width="6.140625" style="3" customWidth="1"/>
    <col min="9481" max="9481" width="12.140625" style="3" customWidth="1"/>
    <col min="9482" max="9482" width="6.42578125" style="3" customWidth="1"/>
    <col min="9483" max="9483" width="6.7109375" style="3" customWidth="1"/>
    <col min="9484" max="9484" width="5.85546875" style="3" customWidth="1"/>
    <col min="9485" max="9486" width="4.7109375" style="3" customWidth="1"/>
    <col min="9487" max="9487" width="4" style="3" customWidth="1"/>
    <col min="9488" max="9488" width="7.28515625" style="3" customWidth="1"/>
    <col min="9489" max="9566" width="0" style="3" hidden="1" customWidth="1"/>
    <col min="9567" max="9567" width="7" style="3" customWidth="1"/>
    <col min="9568" max="9568" width="11" style="3" customWidth="1"/>
    <col min="9569" max="9728" width="9.140625" style="3"/>
    <col min="9729" max="9729" width="4" style="3" customWidth="1"/>
    <col min="9730" max="9730" width="6" style="3" customWidth="1"/>
    <col min="9731" max="9731" width="23.42578125" style="3" customWidth="1"/>
    <col min="9732" max="9732" width="4.42578125" style="3" customWidth="1"/>
    <col min="9733" max="9733" width="8.42578125" style="3" customWidth="1"/>
    <col min="9734" max="9734" width="6.28515625" style="3" customWidth="1"/>
    <col min="9735" max="9735" width="7.5703125" style="3" customWidth="1"/>
    <col min="9736" max="9736" width="6.140625" style="3" customWidth="1"/>
    <col min="9737" max="9737" width="12.140625" style="3" customWidth="1"/>
    <col min="9738" max="9738" width="6.42578125" style="3" customWidth="1"/>
    <col min="9739" max="9739" width="6.7109375" style="3" customWidth="1"/>
    <col min="9740" max="9740" width="5.85546875" style="3" customWidth="1"/>
    <col min="9741" max="9742" width="4.7109375" style="3" customWidth="1"/>
    <col min="9743" max="9743" width="4" style="3" customWidth="1"/>
    <col min="9744" max="9744" width="7.28515625" style="3" customWidth="1"/>
    <col min="9745" max="9822" width="0" style="3" hidden="1" customWidth="1"/>
    <col min="9823" max="9823" width="7" style="3" customWidth="1"/>
    <col min="9824" max="9824" width="11" style="3" customWidth="1"/>
    <col min="9825" max="9984" width="9.140625" style="3"/>
    <col min="9985" max="9985" width="4" style="3" customWidth="1"/>
    <col min="9986" max="9986" width="6" style="3" customWidth="1"/>
    <col min="9987" max="9987" width="23.42578125" style="3" customWidth="1"/>
    <col min="9988" max="9988" width="4.42578125" style="3" customWidth="1"/>
    <col min="9989" max="9989" width="8.42578125" style="3" customWidth="1"/>
    <col min="9990" max="9990" width="6.28515625" style="3" customWidth="1"/>
    <col min="9991" max="9991" width="7.5703125" style="3" customWidth="1"/>
    <col min="9992" max="9992" width="6.140625" style="3" customWidth="1"/>
    <col min="9993" max="9993" width="12.140625" style="3" customWidth="1"/>
    <col min="9994" max="9994" width="6.42578125" style="3" customWidth="1"/>
    <col min="9995" max="9995" width="6.7109375" style="3" customWidth="1"/>
    <col min="9996" max="9996" width="5.85546875" style="3" customWidth="1"/>
    <col min="9997" max="9998" width="4.7109375" style="3" customWidth="1"/>
    <col min="9999" max="9999" width="4" style="3" customWidth="1"/>
    <col min="10000" max="10000" width="7.28515625" style="3" customWidth="1"/>
    <col min="10001" max="10078" width="0" style="3" hidden="1" customWidth="1"/>
    <col min="10079" max="10079" width="7" style="3" customWidth="1"/>
    <col min="10080" max="10080" width="11" style="3" customWidth="1"/>
    <col min="10081" max="10240" width="9.140625" style="3"/>
    <col min="10241" max="10241" width="4" style="3" customWidth="1"/>
    <col min="10242" max="10242" width="6" style="3" customWidth="1"/>
    <col min="10243" max="10243" width="23.42578125" style="3" customWidth="1"/>
    <col min="10244" max="10244" width="4.42578125" style="3" customWidth="1"/>
    <col min="10245" max="10245" width="8.42578125" style="3" customWidth="1"/>
    <col min="10246" max="10246" width="6.28515625" style="3" customWidth="1"/>
    <col min="10247" max="10247" width="7.5703125" style="3" customWidth="1"/>
    <col min="10248" max="10248" width="6.140625" style="3" customWidth="1"/>
    <col min="10249" max="10249" width="12.140625" style="3" customWidth="1"/>
    <col min="10250" max="10250" width="6.42578125" style="3" customWidth="1"/>
    <col min="10251" max="10251" width="6.7109375" style="3" customWidth="1"/>
    <col min="10252" max="10252" width="5.85546875" style="3" customWidth="1"/>
    <col min="10253" max="10254" width="4.7109375" style="3" customWidth="1"/>
    <col min="10255" max="10255" width="4" style="3" customWidth="1"/>
    <col min="10256" max="10256" width="7.28515625" style="3" customWidth="1"/>
    <col min="10257" max="10334" width="0" style="3" hidden="1" customWidth="1"/>
    <col min="10335" max="10335" width="7" style="3" customWidth="1"/>
    <col min="10336" max="10336" width="11" style="3" customWidth="1"/>
    <col min="10337" max="10496" width="9.140625" style="3"/>
    <col min="10497" max="10497" width="4" style="3" customWidth="1"/>
    <col min="10498" max="10498" width="6" style="3" customWidth="1"/>
    <col min="10499" max="10499" width="23.42578125" style="3" customWidth="1"/>
    <col min="10500" max="10500" width="4.42578125" style="3" customWidth="1"/>
    <col min="10501" max="10501" width="8.42578125" style="3" customWidth="1"/>
    <col min="10502" max="10502" width="6.28515625" style="3" customWidth="1"/>
    <col min="10503" max="10503" width="7.5703125" style="3" customWidth="1"/>
    <col min="10504" max="10504" width="6.140625" style="3" customWidth="1"/>
    <col min="10505" max="10505" width="12.140625" style="3" customWidth="1"/>
    <col min="10506" max="10506" width="6.42578125" style="3" customWidth="1"/>
    <col min="10507" max="10507" width="6.7109375" style="3" customWidth="1"/>
    <col min="10508" max="10508" width="5.85546875" style="3" customWidth="1"/>
    <col min="10509" max="10510" width="4.7109375" style="3" customWidth="1"/>
    <col min="10511" max="10511" width="4" style="3" customWidth="1"/>
    <col min="10512" max="10512" width="7.28515625" style="3" customWidth="1"/>
    <col min="10513" max="10590" width="0" style="3" hidden="1" customWidth="1"/>
    <col min="10591" max="10591" width="7" style="3" customWidth="1"/>
    <col min="10592" max="10592" width="11" style="3" customWidth="1"/>
    <col min="10593" max="10752" width="9.140625" style="3"/>
    <col min="10753" max="10753" width="4" style="3" customWidth="1"/>
    <col min="10754" max="10754" width="6" style="3" customWidth="1"/>
    <col min="10755" max="10755" width="23.42578125" style="3" customWidth="1"/>
    <col min="10756" max="10756" width="4.42578125" style="3" customWidth="1"/>
    <col min="10757" max="10757" width="8.42578125" style="3" customWidth="1"/>
    <col min="10758" max="10758" width="6.28515625" style="3" customWidth="1"/>
    <col min="10759" max="10759" width="7.5703125" style="3" customWidth="1"/>
    <col min="10760" max="10760" width="6.140625" style="3" customWidth="1"/>
    <col min="10761" max="10761" width="12.140625" style="3" customWidth="1"/>
    <col min="10762" max="10762" width="6.42578125" style="3" customWidth="1"/>
    <col min="10763" max="10763" width="6.7109375" style="3" customWidth="1"/>
    <col min="10764" max="10764" width="5.85546875" style="3" customWidth="1"/>
    <col min="10765" max="10766" width="4.7109375" style="3" customWidth="1"/>
    <col min="10767" max="10767" width="4" style="3" customWidth="1"/>
    <col min="10768" max="10768" width="7.28515625" style="3" customWidth="1"/>
    <col min="10769" max="10846" width="0" style="3" hidden="1" customWidth="1"/>
    <col min="10847" max="10847" width="7" style="3" customWidth="1"/>
    <col min="10848" max="10848" width="11" style="3" customWidth="1"/>
    <col min="10849" max="11008" width="9.140625" style="3"/>
    <col min="11009" max="11009" width="4" style="3" customWidth="1"/>
    <col min="11010" max="11010" width="6" style="3" customWidth="1"/>
    <col min="11011" max="11011" width="23.42578125" style="3" customWidth="1"/>
    <col min="11012" max="11012" width="4.42578125" style="3" customWidth="1"/>
    <col min="11013" max="11013" width="8.42578125" style="3" customWidth="1"/>
    <col min="11014" max="11014" width="6.28515625" style="3" customWidth="1"/>
    <col min="11015" max="11015" width="7.5703125" style="3" customWidth="1"/>
    <col min="11016" max="11016" width="6.140625" style="3" customWidth="1"/>
    <col min="11017" max="11017" width="12.140625" style="3" customWidth="1"/>
    <col min="11018" max="11018" width="6.42578125" style="3" customWidth="1"/>
    <col min="11019" max="11019" width="6.7109375" style="3" customWidth="1"/>
    <col min="11020" max="11020" width="5.85546875" style="3" customWidth="1"/>
    <col min="11021" max="11022" width="4.7109375" style="3" customWidth="1"/>
    <col min="11023" max="11023" width="4" style="3" customWidth="1"/>
    <col min="11024" max="11024" width="7.28515625" style="3" customWidth="1"/>
    <col min="11025" max="11102" width="0" style="3" hidden="1" customWidth="1"/>
    <col min="11103" max="11103" width="7" style="3" customWidth="1"/>
    <col min="11104" max="11104" width="11" style="3" customWidth="1"/>
    <col min="11105" max="11264" width="9.140625" style="3"/>
    <col min="11265" max="11265" width="4" style="3" customWidth="1"/>
    <col min="11266" max="11266" width="6" style="3" customWidth="1"/>
    <col min="11267" max="11267" width="23.42578125" style="3" customWidth="1"/>
    <col min="11268" max="11268" width="4.42578125" style="3" customWidth="1"/>
    <col min="11269" max="11269" width="8.42578125" style="3" customWidth="1"/>
    <col min="11270" max="11270" width="6.28515625" style="3" customWidth="1"/>
    <col min="11271" max="11271" width="7.5703125" style="3" customWidth="1"/>
    <col min="11272" max="11272" width="6.140625" style="3" customWidth="1"/>
    <col min="11273" max="11273" width="12.140625" style="3" customWidth="1"/>
    <col min="11274" max="11274" width="6.42578125" style="3" customWidth="1"/>
    <col min="11275" max="11275" width="6.7109375" style="3" customWidth="1"/>
    <col min="11276" max="11276" width="5.85546875" style="3" customWidth="1"/>
    <col min="11277" max="11278" width="4.7109375" style="3" customWidth="1"/>
    <col min="11279" max="11279" width="4" style="3" customWidth="1"/>
    <col min="11280" max="11280" width="7.28515625" style="3" customWidth="1"/>
    <col min="11281" max="11358" width="0" style="3" hidden="1" customWidth="1"/>
    <col min="11359" max="11359" width="7" style="3" customWidth="1"/>
    <col min="11360" max="11360" width="11" style="3" customWidth="1"/>
    <col min="11361" max="11520" width="9.140625" style="3"/>
    <col min="11521" max="11521" width="4" style="3" customWidth="1"/>
    <col min="11522" max="11522" width="6" style="3" customWidth="1"/>
    <col min="11523" max="11523" width="23.42578125" style="3" customWidth="1"/>
    <col min="11524" max="11524" width="4.42578125" style="3" customWidth="1"/>
    <col min="11525" max="11525" width="8.42578125" style="3" customWidth="1"/>
    <col min="11526" max="11526" width="6.28515625" style="3" customWidth="1"/>
    <col min="11527" max="11527" width="7.5703125" style="3" customWidth="1"/>
    <col min="11528" max="11528" width="6.140625" style="3" customWidth="1"/>
    <col min="11529" max="11529" width="12.140625" style="3" customWidth="1"/>
    <col min="11530" max="11530" width="6.42578125" style="3" customWidth="1"/>
    <col min="11531" max="11531" width="6.7109375" style="3" customWidth="1"/>
    <col min="11532" max="11532" width="5.85546875" style="3" customWidth="1"/>
    <col min="11533" max="11534" width="4.7109375" style="3" customWidth="1"/>
    <col min="11535" max="11535" width="4" style="3" customWidth="1"/>
    <col min="11536" max="11536" width="7.28515625" style="3" customWidth="1"/>
    <col min="11537" max="11614" width="0" style="3" hidden="1" customWidth="1"/>
    <col min="11615" max="11615" width="7" style="3" customWidth="1"/>
    <col min="11616" max="11616" width="11" style="3" customWidth="1"/>
    <col min="11617" max="11776" width="9.140625" style="3"/>
    <col min="11777" max="11777" width="4" style="3" customWidth="1"/>
    <col min="11778" max="11778" width="6" style="3" customWidth="1"/>
    <col min="11779" max="11779" width="23.42578125" style="3" customWidth="1"/>
    <col min="11780" max="11780" width="4.42578125" style="3" customWidth="1"/>
    <col min="11781" max="11781" width="8.42578125" style="3" customWidth="1"/>
    <col min="11782" max="11782" width="6.28515625" style="3" customWidth="1"/>
    <col min="11783" max="11783" width="7.5703125" style="3" customWidth="1"/>
    <col min="11784" max="11784" width="6.140625" style="3" customWidth="1"/>
    <col min="11785" max="11785" width="12.140625" style="3" customWidth="1"/>
    <col min="11786" max="11786" width="6.42578125" style="3" customWidth="1"/>
    <col min="11787" max="11787" width="6.7109375" style="3" customWidth="1"/>
    <col min="11788" max="11788" width="5.85546875" style="3" customWidth="1"/>
    <col min="11789" max="11790" width="4.7109375" style="3" customWidth="1"/>
    <col min="11791" max="11791" width="4" style="3" customWidth="1"/>
    <col min="11792" max="11792" width="7.28515625" style="3" customWidth="1"/>
    <col min="11793" max="11870" width="0" style="3" hidden="1" customWidth="1"/>
    <col min="11871" max="11871" width="7" style="3" customWidth="1"/>
    <col min="11872" max="11872" width="11" style="3" customWidth="1"/>
    <col min="11873" max="12032" width="9.140625" style="3"/>
    <col min="12033" max="12033" width="4" style="3" customWidth="1"/>
    <col min="12034" max="12034" width="6" style="3" customWidth="1"/>
    <col min="12035" max="12035" width="23.42578125" style="3" customWidth="1"/>
    <col min="12036" max="12036" width="4.42578125" style="3" customWidth="1"/>
    <col min="12037" max="12037" width="8.42578125" style="3" customWidth="1"/>
    <col min="12038" max="12038" width="6.28515625" style="3" customWidth="1"/>
    <col min="12039" max="12039" width="7.5703125" style="3" customWidth="1"/>
    <col min="12040" max="12040" width="6.140625" style="3" customWidth="1"/>
    <col min="12041" max="12041" width="12.140625" style="3" customWidth="1"/>
    <col min="12042" max="12042" width="6.42578125" style="3" customWidth="1"/>
    <col min="12043" max="12043" width="6.7109375" style="3" customWidth="1"/>
    <col min="12044" max="12044" width="5.85546875" style="3" customWidth="1"/>
    <col min="12045" max="12046" width="4.7109375" style="3" customWidth="1"/>
    <col min="12047" max="12047" width="4" style="3" customWidth="1"/>
    <col min="12048" max="12048" width="7.28515625" style="3" customWidth="1"/>
    <col min="12049" max="12126" width="0" style="3" hidden="1" customWidth="1"/>
    <col min="12127" max="12127" width="7" style="3" customWidth="1"/>
    <col min="12128" max="12128" width="11" style="3" customWidth="1"/>
    <col min="12129" max="12288" width="9.140625" style="3"/>
    <col min="12289" max="12289" width="4" style="3" customWidth="1"/>
    <col min="12290" max="12290" width="6" style="3" customWidth="1"/>
    <col min="12291" max="12291" width="23.42578125" style="3" customWidth="1"/>
    <col min="12292" max="12292" width="4.42578125" style="3" customWidth="1"/>
    <col min="12293" max="12293" width="8.42578125" style="3" customWidth="1"/>
    <col min="12294" max="12294" width="6.28515625" style="3" customWidth="1"/>
    <col min="12295" max="12295" width="7.5703125" style="3" customWidth="1"/>
    <col min="12296" max="12296" width="6.140625" style="3" customWidth="1"/>
    <col min="12297" max="12297" width="12.140625" style="3" customWidth="1"/>
    <col min="12298" max="12298" width="6.42578125" style="3" customWidth="1"/>
    <col min="12299" max="12299" width="6.7109375" style="3" customWidth="1"/>
    <col min="12300" max="12300" width="5.85546875" style="3" customWidth="1"/>
    <col min="12301" max="12302" width="4.7109375" style="3" customWidth="1"/>
    <col min="12303" max="12303" width="4" style="3" customWidth="1"/>
    <col min="12304" max="12304" width="7.28515625" style="3" customWidth="1"/>
    <col min="12305" max="12382" width="0" style="3" hidden="1" customWidth="1"/>
    <col min="12383" max="12383" width="7" style="3" customWidth="1"/>
    <col min="12384" max="12384" width="11" style="3" customWidth="1"/>
    <col min="12385" max="12544" width="9.140625" style="3"/>
    <col min="12545" max="12545" width="4" style="3" customWidth="1"/>
    <col min="12546" max="12546" width="6" style="3" customWidth="1"/>
    <col min="12547" max="12547" width="23.42578125" style="3" customWidth="1"/>
    <col min="12548" max="12548" width="4.42578125" style="3" customWidth="1"/>
    <col min="12549" max="12549" width="8.42578125" style="3" customWidth="1"/>
    <col min="12550" max="12550" width="6.28515625" style="3" customWidth="1"/>
    <col min="12551" max="12551" width="7.5703125" style="3" customWidth="1"/>
    <col min="12552" max="12552" width="6.140625" style="3" customWidth="1"/>
    <col min="12553" max="12553" width="12.140625" style="3" customWidth="1"/>
    <col min="12554" max="12554" width="6.42578125" style="3" customWidth="1"/>
    <col min="12555" max="12555" width="6.7109375" style="3" customWidth="1"/>
    <col min="12556" max="12556" width="5.85546875" style="3" customWidth="1"/>
    <col min="12557" max="12558" width="4.7109375" style="3" customWidth="1"/>
    <col min="12559" max="12559" width="4" style="3" customWidth="1"/>
    <col min="12560" max="12560" width="7.28515625" style="3" customWidth="1"/>
    <col min="12561" max="12638" width="0" style="3" hidden="1" customWidth="1"/>
    <col min="12639" max="12639" width="7" style="3" customWidth="1"/>
    <col min="12640" max="12640" width="11" style="3" customWidth="1"/>
    <col min="12641" max="12800" width="9.140625" style="3"/>
    <col min="12801" max="12801" width="4" style="3" customWidth="1"/>
    <col min="12802" max="12802" width="6" style="3" customWidth="1"/>
    <col min="12803" max="12803" width="23.42578125" style="3" customWidth="1"/>
    <col min="12804" max="12804" width="4.42578125" style="3" customWidth="1"/>
    <col min="12805" max="12805" width="8.42578125" style="3" customWidth="1"/>
    <col min="12806" max="12806" width="6.28515625" style="3" customWidth="1"/>
    <col min="12807" max="12807" width="7.5703125" style="3" customWidth="1"/>
    <col min="12808" max="12808" width="6.140625" style="3" customWidth="1"/>
    <col min="12809" max="12809" width="12.140625" style="3" customWidth="1"/>
    <col min="12810" max="12810" width="6.42578125" style="3" customWidth="1"/>
    <col min="12811" max="12811" width="6.7109375" style="3" customWidth="1"/>
    <col min="12812" max="12812" width="5.85546875" style="3" customWidth="1"/>
    <col min="12813" max="12814" width="4.7109375" style="3" customWidth="1"/>
    <col min="12815" max="12815" width="4" style="3" customWidth="1"/>
    <col min="12816" max="12816" width="7.28515625" style="3" customWidth="1"/>
    <col min="12817" max="12894" width="0" style="3" hidden="1" customWidth="1"/>
    <col min="12895" max="12895" width="7" style="3" customWidth="1"/>
    <col min="12896" max="12896" width="11" style="3" customWidth="1"/>
    <col min="12897" max="13056" width="9.140625" style="3"/>
    <col min="13057" max="13057" width="4" style="3" customWidth="1"/>
    <col min="13058" max="13058" width="6" style="3" customWidth="1"/>
    <col min="13059" max="13059" width="23.42578125" style="3" customWidth="1"/>
    <col min="13060" max="13060" width="4.42578125" style="3" customWidth="1"/>
    <col min="13061" max="13061" width="8.42578125" style="3" customWidth="1"/>
    <col min="13062" max="13062" width="6.28515625" style="3" customWidth="1"/>
    <col min="13063" max="13063" width="7.5703125" style="3" customWidth="1"/>
    <col min="13064" max="13064" width="6.140625" style="3" customWidth="1"/>
    <col min="13065" max="13065" width="12.140625" style="3" customWidth="1"/>
    <col min="13066" max="13066" width="6.42578125" style="3" customWidth="1"/>
    <col min="13067" max="13067" width="6.7109375" style="3" customWidth="1"/>
    <col min="13068" max="13068" width="5.85546875" style="3" customWidth="1"/>
    <col min="13069" max="13070" width="4.7109375" style="3" customWidth="1"/>
    <col min="13071" max="13071" width="4" style="3" customWidth="1"/>
    <col min="13072" max="13072" width="7.28515625" style="3" customWidth="1"/>
    <col min="13073" max="13150" width="0" style="3" hidden="1" customWidth="1"/>
    <col min="13151" max="13151" width="7" style="3" customWidth="1"/>
    <col min="13152" max="13152" width="11" style="3" customWidth="1"/>
    <col min="13153" max="13312" width="9.140625" style="3"/>
    <col min="13313" max="13313" width="4" style="3" customWidth="1"/>
    <col min="13314" max="13314" width="6" style="3" customWidth="1"/>
    <col min="13315" max="13315" width="23.42578125" style="3" customWidth="1"/>
    <col min="13316" max="13316" width="4.42578125" style="3" customWidth="1"/>
    <col min="13317" max="13317" width="8.42578125" style="3" customWidth="1"/>
    <col min="13318" max="13318" width="6.28515625" style="3" customWidth="1"/>
    <col min="13319" max="13319" width="7.5703125" style="3" customWidth="1"/>
    <col min="13320" max="13320" width="6.140625" style="3" customWidth="1"/>
    <col min="13321" max="13321" width="12.140625" style="3" customWidth="1"/>
    <col min="13322" max="13322" width="6.42578125" style="3" customWidth="1"/>
    <col min="13323" max="13323" width="6.7109375" style="3" customWidth="1"/>
    <col min="13324" max="13324" width="5.85546875" style="3" customWidth="1"/>
    <col min="13325" max="13326" width="4.7109375" style="3" customWidth="1"/>
    <col min="13327" max="13327" width="4" style="3" customWidth="1"/>
    <col min="13328" max="13328" width="7.28515625" style="3" customWidth="1"/>
    <col min="13329" max="13406" width="0" style="3" hidden="1" customWidth="1"/>
    <col min="13407" max="13407" width="7" style="3" customWidth="1"/>
    <col min="13408" max="13408" width="11" style="3" customWidth="1"/>
    <col min="13409" max="13568" width="9.140625" style="3"/>
    <col min="13569" max="13569" width="4" style="3" customWidth="1"/>
    <col min="13570" max="13570" width="6" style="3" customWidth="1"/>
    <col min="13571" max="13571" width="23.42578125" style="3" customWidth="1"/>
    <col min="13572" max="13572" width="4.42578125" style="3" customWidth="1"/>
    <col min="13573" max="13573" width="8.42578125" style="3" customWidth="1"/>
    <col min="13574" max="13574" width="6.28515625" style="3" customWidth="1"/>
    <col min="13575" max="13575" width="7.5703125" style="3" customWidth="1"/>
    <col min="13576" max="13576" width="6.140625" style="3" customWidth="1"/>
    <col min="13577" max="13577" width="12.140625" style="3" customWidth="1"/>
    <col min="13578" max="13578" width="6.42578125" style="3" customWidth="1"/>
    <col min="13579" max="13579" width="6.7109375" style="3" customWidth="1"/>
    <col min="13580" max="13580" width="5.85546875" style="3" customWidth="1"/>
    <col min="13581" max="13582" width="4.7109375" style="3" customWidth="1"/>
    <col min="13583" max="13583" width="4" style="3" customWidth="1"/>
    <col min="13584" max="13584" width="7.28515625" style="3" customWidth="1"/>
    <col min="13585" max="13662" width="0" style="3" hidden="1" customWidth="1"/>
    <col min="13663" max="13663" width="7" style="3" customWidth="1"/>
    <col min="13664" max="13664" width="11" style="3" customWidth="1"/>
    <col min="13665" max="13824" width="9.140625" style="3"/>
    <col min="13825" max="13825" width="4" style="3" customWidth="1"/>
    <col min="13826" max="13826" width="6" style="3" customWidth="1"/>
    <col min="13827" max="13827" width="23.42578125" style="3" customWidth="1"/>
    <col min="13828" max="13828" width="4.42578125" style="3" customWidth="1"/>
    <col min="13829" max="13829" width="8.42578125" style="3" customWidth="1"/>
    <col min="13830" max="13830" width="6.28515625" style="3" customWidth="1"/>
    <col min="13831" max="13831" width="7.5703125" style="3" customWidth="1"/>
    <col min="13832" max="13832" width="6.140625" style="3" customWidth="1"/>
    <col min="13833" max="13833" width="12.140625" style="3" customWidth="1"/>
    <col min="13834" max="13834" width="6.42578125" style="3" customWidth="1"/>
    <col min="13835" max="13835" width="6.7109375" style="3" customWidth="1"/>
    <col min="13836" max="13836" width="5.85546875" style="3" customWidth="1"/>
    <col min="13837" max="13838" width="4.7109375" style="3" customWidth="1"/>
    <col min="13839" max="13839" width="4" style="3" customWidth="1"/>
    <col min="13840" max="13840" width="7.28515625" style="3" customWidth="1"/>
    <col min="13841" max="13918" width="0" style="3" hidden="1" customWidth="1"/>
    <col min="13919" max="13919" width="7" style="3" customWidth="1"/>
    <col min="13920" max="13920" width="11" style="3" customWidth="1"/>
    <col min="13921" max="14080" width="9.140625" style="3"/>
    <col min="14081" max="14081" width="4" style="3" customWidth="1"/>
    <col min="14082" max="14082" width="6" style="3" customWidth="1"/>
    <col min="14083" max="14083" width="23.42578125" style="3" customWidth="1"/>
    <col min="14084" max="14084" width="4.42578125" style="3" customWidth="1"/>
    <col min="14085" max="14085" width="8.42578125" style="3" customWidth="1"/>
    <col min="14086" max="14086" width="6.28515625" style="3" customWidth="1"/>
    <col min="14087" max="14087" width="7.5703125" style="3" customWidth="1"/>
    <col min="14088" max="14088" width="6.140625" style="3" customWidth="1"/>
    <col min="14089" max="14089" width="12.140625" style="3" customWidth="1"/>
    <col min="14090" max="14090" width="6.42578125" style="3" customWidth="1"/>
    <col min="14091" max="14091" width="6.7109375" style="3" customWidth="1"/>
    <col min="14092" max="14092" width="5.85546875" style="3" customWidth="1"/>
    <col min="14093" max="14094" width="4.7109375" style="3" customWidth="1"/>
    <col min="14095" max="14095" width="4" style="3" customWidth="1"/>
    <col min="14096" max="14096" width="7.28515625" style="3" customWidth="1"/>
    <col min="14097" max="14174" width="0" style="3" hidden="1" customWidth="1"/>
    <col min="14175" max="14175" width="7" style="3" customWidth="1"/>
    <col min="14176" max="14176" width="11" style="3" customWidth="1"/>
    <col min="14177" max="14336" width="9.140625" style="3"/>
    <col min="14337" max="14337" width="4" style="3" customWidth="1"/>
    <col min="14338" max="14338" width="6" style="3" customWidth="1"/>
    <col min="14339" max="14339" width="23.42578125" style="3" customWidth="1"/>
    <col min="14340" max="14340" width="4.42578125" style="3" customWidth="1"/>
    <col min="14341" max="14341" width="8.42578125" style="3" customWidth="1"/>
    <col min="14342" max="14342" width="6.28515625" style="3" customWidth="1"/>
    <col min="14343" max="14343" width="7.5703125" style="3" customWidth="1"/>
    <col min="14344" max="14344" width="6.140625" style="3" customWidth="1"/>
    <col min="14345" max="14345" width="12.140625" style="3" customWidth="1"/>
    <col min="14346" max="14346" width="6.42578125" style="3" customWidth="1"/>
    <col min="14347" max="14347" width="6.7109375" style="3" customWidth="1"/>
    <col min="14348" max="14348" width="5.85546875" style="3" customWidth="1"/>
    <col min="14349" max="14350" width="4.7109375" style="3" customWidth="1"/>
    <col min="14351" max="14351" width="4" style="3" customWidth="1"/>
    <col min="14352" max="14352" width="7.28515625" style="3" customWidth="1"/>
    <col min="14353" max="14430" width="0" style="3" hidden="1" customWidth="1"/>
    <col min="14431" max="14431" width="7" style="3" customWidth="1"/>
    <col min="14432" max="14432" width="11" style="3" customWidth="1"/>
    <col min="14433" max="14592" width="9.140625" style="3"/>
    <col min="14593" max="14593" width="4" style="3" customWidth="1"/>
    <col min="14594" max="14594" width="6" style="3" customWidth="1"/>
    <col min="14595" max="14595" width="23.42578125" style="3" customWidth="1"/>
    <col min="14596" max="14596" width="4.42578125" style="3" customWidth="1"/>
    <col min="14597" max="14597" width="8.42578125" style="3" customWidth="1"/>
    <col min="14598" max="14598" width="6.28515625" style="3" customWidth="1"/>
    <col min="14599" max="14599" width="7.5703125" style="3" customWidth="1"/>
    <col min="14600" max="14600" width="6.140625" style="3" customWidth="1"/>
    <col min="14601" max="14601" width="12.140625" style="3" customWidth="1"/>
    <col min="14602" max="14602" width="6.42578125" style="3" customWidth="1"/>
    <col min="14603" max="14603" width="6.7109375" style="3" customWidth="1"/>
    <col min="14604" max="14604" width="5.85546875" style="3" customWidth="1"/>
    <col min="14605" max="14606" width="4.7109375" style="3" customWidth="1"/>
    <col min="14607" max="14607" width="4" style="3" customWidth="1"/>
    <col min="14608" max="14608" width="7.28515625" style="3" customWidth="1"/>
    <col min="14609" max="14686" width="0" style="3" hidden="1" customWidth="1"/>
    <col min="14687" max="14687" width="7" style="3" customWidth="1"/>
    <col min="14688" max="14688" width="11" style="3" customWidth="1"/>
    <col min="14689" max="14848" width="9.140625" style="3"/>
    <col min="14849" max="14849" width="4" style="3" customWidth="1"/>
    <col min="14850" max="14850" width="6" style="3" customWidth="1"/>
    <col min="14851" max="14851" width="23.42578125" style="3" customWidth="1"/>
    <col min="14852" max="14852" width="4.42578125" style="3" customWidth="1"/>
    <col min="14853" max="14853" width="8.42578125" style="3" customWidth="1"/>
    <col min="14854" max="14854" width="6.28515625" style="3" customWidth="1"/>
    <col min="14855" max="14855" width="7.5703125" style="3" customWidth="1"/>
    <col min="14856" max="14856" width="6.140625" style="3" customWidth="1"/>
    <col min="14857" max="14857" width="12.140625" style="3" customWidth="1"/>
    <col min="14858" max="14858" width="6.42578125" style="3" customWidth="1"/>
    <col min="14859" max="14859" width="6.7109375" style="3" customWidth="1"/>
    <col min="14860" max="14860" width="5.85546875" style="3" customWidth="1"/>
    <col min="14861" max="14862" width="4.7109375" style="3" customWidth="1"/>
    <col min="14863" max="14863" width="4" style="3" customWidth="1"/>
    <col min="14864" max="14864" width="7.28515625" style="3" customWidth="1"/>
    <col min="14865" max="14942" width="0" style="3" hidden="1" customWidth="1"/>
    <col min="14943" max="14943" width="7" style="3" customWidth="1"/>
    <col min="14944" max="14944" width="11" style="3" customWidth="1"/>
    <col min="14945" max="15104" width="9.140625" style="3"/>
    <col min="15105" max="15105" width="4" style="3" customWidth="1"/>
    <col min="15106" max="15106" width="6" style="3" customWidth="1"/>
    <col min="15107" max="15107" width="23.42578125" style="3" customWidth="1"/>
    <col min="15108" max="15108" width="4.42578125" style="3" customWidth="1"/>
    <col min="15109" max="15109" width="8.42578125" style="3" customWidth="1"/>
    <col min="15110" max="15110" width="6.28515625" style="3" customWidth="1"/>
    <col min="15111" max="15111" width="7.5703125" style="3" customWidth="1"/>
    <col min="15112" max="15112" width="6.140625" style="3" customWidth="1"/>
    <col min="15113" max="15113" width="12.140625" style="3" customWidth="1"/>
    <col min="15114" max="15114" width="6.42578125" style="3" customWidth="1"/>
    <col min="15115" max="15115" width="6.7109375" style="3" customWidth="1"/>
    <col min="15116" max="15116" width="5.85546875" style="3" customWidth="1"/>
    <col min="15117" max="15118" width="4.7109375" style="3" customWidth="1"/>
    <col min="15119" max="15119" width="4" style="3" customWidth="1"/>
    <col min="15120" max="15120" width="7.28515625" style="3" customWidth="1"/>
    <col min="15121" max="15198" width="0" style="3" hidden="1" customWidth="1"/>
    <col min="15199" max="15199" width="7" style="3" customWidth="1"/>
    <col min="15200" max="15200" width="11" style="3" customWidth="1"/>
    <col min="15201" max="15360" width="9.140625" style="3"/>
    <col min="15361" max="15361" width="4" style="3" customWidth="1"/>
    <col min="15362" max="15362" width="6" style="3" customWidth="1"/>
    <col min="15363" max="15363" width="23.42578125" style="3" customWidth="1"/>
    <col min="15364" max="15364" width="4.42578125" style="3" customWidth="1"/>
    <col min="15365" max="15365" width="8.42578125" style="3" customWidth="1"/>
    <col min="15366" max="15366" width="6.28515625" style="3" customWidth="1"/>
    <col min="15367" max="15367" width="7.5703125" style="3" customWidth="1"/>
    <col min="15368" max="15368" width="6.140625" style="3" customWidth="1"/>
    <col min="15369" max="15369" width="12.140625" style="3" customWidth="1"/>
    <col min="15370" max="15370" width="6.42578125" style="3" customWidth="1"/>
    <col min="15371" max="15371" width="6.7109375" style="3" customWidth="1"/>
    <col min="15372" max="15372" width="5.85546875" style="3" customWidth="1"/>
    <col min="15373" max="15374" width="4.7109375" style="3" customWidth="1"/>
    <col min="15375" max="15375" width="4" style="3" customWidth="1"/>
    <col min="15376" max="15376" width="7.28515625" style="3" customWidth="1"/>
    <col min="15377" max="15454" width="0" style="3" hidden="1" customWidth="1"/>
    <col min="15455" max="15455" width="7" style="3" customWidth="1"/>
    <col min="15456" max="15456" width="11" style="3" customWidth="1"/>
    <col min="15457" max="15616" width="9.140625" style="3"/>
    <col min="15617" max="15617" width="4" style="3" customWidth="1"/>
    <col min="15618" max="15618" width="6" style="3" customWidth="1"/>
    <col min="15619" max="15619" width="23.42578125" style="3" customWidth="1"/>
    <col min="15620" max="15620" width="4.42578125" style="3" customWidth="1"/>
    <col min="15621" max="15621" width="8.42578125" style="3" customWidth="1"/>
    <col min="15622" max="15622" width="6.28515625" style="3" customWidth="1"/>
    <col min="15623" max="15623" width="7.5703125" style="3" customWidth="1"/>
    <col min="15624" max="15624" width="6.140625" style="3" customWidth="1"/>
    <col min="15625" max="15625" width="12.140625" style="3" customWidth="1"/>
    <col min="15626" max="15626" width="6.42578125" style="3" customWidth="1"/>
    <col min="15627" max="15627" width="6.7109375" style="3" customWidth="1"/>
    <col min="15628" max="15628" width="5.85546875" style="3" customWidth="1"/>
    <col min="15629" max="15630" width="4.7109375" style="3" customWidth="1"/>
    <col min="15631" max="15631" width="4" style="3" customWidth="1"/>
    <col min="15632" max="15632" width="7.28515625" style="3" customWidth="1"/>
    <col min="15633" max="15710" width="0" style="3" hidden="1" customWidth="1"/>
    <col min="15711" max="15711" width="7" style="3" customWidth="1"/>
    <col min="15712" max="15712" width="11" style="3" customWidth="1"/>
    <col min="15713" max="15872" width="9.140625" style="3"/>
    <col min="15873" max="15873" width="4" style="3" customWidth="1"/>
    <col min="15874" max="15874" width="6" style="3" customWidth="1"/>
    <col min="15875" max="15875" width="23.42578125" style="3" customWidth="1"/>
    <col min="15876" max="15876" width="4.42578125" style="3" customWidth="1"/>
    <col min="15877" max="15877" width="8.42578125" style="3" customWidth="1"/>
    <col min="15878" max="15878" width="6.28515625" style="3" customWidth="1"/>
    <col min="15879" max="15879" width="7.5703125" style="3" customWidth="1"/>
    <col min="15880" max="15880" width="6.140625" style="3" customWidth="1"/>
    <col min="15881" max="15881" width="12.140625" style="3" customWidth="1"/>
    <col min="15882" max="15882" width="6.42578125" style="3" customWidth="1"/>
    <col min="15883" max="15883" width="6.7109375" style="3" customWidth="1"/>
    <col min="15884" max="15884" width="5.85546875" style="3" customWidth="1"/>
    <col min="15885" max="15886" width="4.7109375" style="3" customWidth="1"/>
    <col min="15887" max="15887" width="4" style="3" customWidth="1"/>
    <col min="15888" max="15888" width="7.28515625" style="3" customWidth="1"/>
    <col min="15889" max="15966" width="0" style="3" hidden="1" customWidth="1"/>
    <col min="15967" max="15967" width="7" style="3" customWidth="1"/>
    <col min="15968" max="15968" width="11" style="3" customWidth="1"/>
    <col min="15969" max="16128" width="9.140625" style="3"/>
    <col min="16129" max="16129" width="4" style="3" customWidth="1"/>
    <col min="16130" max="16130" width="6" style="3" customWidth="1"/>
    <col min="16131" max="16131" width="23.42578125" style="3" customWidth="1"/>
    <col min="16132" max="16132" width="4.42578125" style="3" customWidth="1"/>
    <col min="16133" max="16133" width="8.42578125" style="3" customWidth="1"/>
    <col min="16134" max="16134" width="6.28515625" style="3" customWidth="1"/>
    <col min="16135" max="16135" width="7.5703125" style="3" customWidth="1"/>
    <col min="16136" max="16136" width="6.140625" style="3" customWidth="1"/>
    <col min="16137" max="16137" width="12.140625" style="3" customWidth="1"/>
    <col min="16138" max="16138" width="6.42578125" style="3" customWidth="1"/>
    <col min="16139" max="16139" width="6.7109375" style="3" customWidth="1"/>
    <col min="16140" max="16140" width="5.85546875" style="3" customWidth="1"/>
    <col min="16141" max="16142" width="4.7109375" style="3" customWidth="1"/>
    <col min="16143" max="16143" width="4" style="3" customWidth="1"/>
    <col min="16144" max="16144" width="7.28515625" style="3" customWidth="1"/>
    <col min="16145" max="16222" width="0" style="3" hidden="1" customWidth="1"/>
    <col min="16223" max="16223" width="7" style="3" customWidth="1"/>
    <col min="16224" max="16224" width="11" style="3" customWidth="1"/>
    <col min="16225" max="16384" width="9.140625" style="3"/>
  </cols>
  <sheetData>
    <row r="1" spans="1:96" ht="70.5" customHeight="1" x14ac:dyDescent="0.2">
      <c r="A1" s="1" t="str">
        <f>'[1]Впишите фамилии!'!A25:O25</f>
        <v>Результаты пробного тестирования учащихся 11-х классов школы №29</v>
      </c>
      <c r="B1" s="1"/>
      <c r="C1" s="1"/>
      <c r="D1" s="1"/>
      <c r="E1" s="1"/>
      <c r="F1" s="1"/>
      <c r="G1" s="1"/>
      <c r="H1" s="1"/>
      <c r="I1" s="1"/>
      <c r="J1" s="1"/>
      <c r="K1" s="1"/>
      <c r="L1" s="2">
        <f>'[1]общая таблица'!L2</f>
        <v>42418</v>
      </c>
      <c r="M1" s="2"/>
      <c r="N1" s="2"/>
      <c r="O1" s="2"/>
      <c r="P1" s="2"/>
    </row>
    <row r="2" spans="1:96" ht="32.25" customHeight="1" x14ac:dyDescent="0.2">
      <c r="A2" s="4" t="s">
        <v>0</v>
      </c>
      <c r="B2" s="4" t="s">
        <v>1</v>
      </c>
      <c r="C2" s="4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6"/>
      <c r="K2" s="7" t="s">
        <v>8</v>
      </c>
      <c r="L2" s="5" t="s">
        <v>9</v>
      </c>
      <c r="M2" s="5" t="s">
        <v>10</v>
      </c>
      <c r="N2" s="8" t="s">
        <v>11</v>
      </c>
      <c r="O2" s="8" t="s">
        <v>6</v>
      </c>
      <c r="P2" s="8" t="s">
        <v>12</v>
      </c>
      <c r="Q2" s="9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CQ2" s="12" t="s">
        <v>27</v>
      </c>
      <c r="CR2" s="12" t="s">
        <v>28</v>
      </c>
    </row>
    <row r="3" spans="1:96" ht="20.25" customHeight="1" x14ac:dyDescent="0.25">
      <c r="A3" s="17">
        <v>1</v>
      </c>
      <c r="B3" s="18" t="str">
        <f>'[1]Впишите фамилии!'!B62</f>
        <v>а</v>
      </c>
      <c r="C3" s="17" t="str">
        <f>'[1]Впишите фамилии!'!C62</f>
        <v>Балташев Ильяс</v>
      </c>
      <c r="D3" s="17" t="str">
        <f>'[1]Впишите фамилии!'!D62</f>
        <v>м</v>
      </c>
      <c r="E3" s="19">
        <v>19</v>
      </c>
      <c r="F3" s="19">
        <v>21</v>
      </c>
      <c r="G3" s="19">
        <v>15</v>
      </c>
      <c r="H3" s="19">
        <v>17</v>
      </c>
      <c r="I3" s="20" t="s">
        <v>35</v>
      </c>
      <c r="J3" s="19">
        <v>25</v>
      </c>
      <c r="K3" s="21">
        <f t="shared" ref="K3:K16" si="0">E3+F3+G3+H3+J3</f>
        <v>97</v>
      </c>
      <c r="L3" s="22">
        <f t="shared" ref="L3:L16" si="1">IF(E3&gt;20,AK3,IF(E3&gt;13,AJ3,IF(E3=0,"",IF(E3&gt;3,AI3,IF(E3&gt;3,"",AH3)))))</f>
        <v>4</v>
      </c>
      <c r="M3" s="22">
        <f t="shared" ref="M3:M16" si="2">IF(F3&gt;17,AP3,IF(F3&gt;11,AO3,IF(F3&gt;3,AN3,IF(F3=0,"",IF(F3&gt;3,"",AM3)))))</f>
        <v>5</v>
      </c>
      <c r="N3" s="22">
        <f t="shared" ref="N3:N16" si="3">IF(G3&gt;20,AU3,IF(G3&gt;13,AT3,IF(G3&gt;3,AS3,IF(G3=0,"",IF(G3&gt;3,"",AR3)))))</f>
        <v>4</v>
      </c>
      <c r="O3" s="22">
        <f t="shared" ref="O3:O16" si="4">IF(H3&gt;19,AZ3,IF(H3&gt;11,AY3,IF(H3&gt;3,AX3,IF(H3=0,"",IF(H3&gt;3,"",AW3)))))</f>
        <v>4</v>
      </c>
      <c r="P3" s="22">
        <f t="shared" ref="P3:P45" si="5">IF(I3="физика",BL3,IF(I3="биология",BF3,IF(I3="химия",BR3,IF(I3="литература",BX3,IF(I3="вс.история",CD3,IF(I3="география",CJ3,IF(I3="иностранный",CP3,"")))))))</f>
        <v>5</v>
      </c>
      <c r="Q3" s="13" t="str">
        <f t="shared" ref="Q3:Q16" si="6">IF(I3="биология",J3," " )</f>
        <v xml:space="preserve"> </v>
      </c>
      <c r="R3" s="14" t="str">
        <f t="shared" ref="R3:R16" si="7">IF(I3="физика",J3," " )</f>
        <v xml:space="preserve"> </v>
      </c>
      <c r="S3" s="14" t="str">
        <f t="shared" ref="S3:S16" si="8">IF(I3="химия",J3," " )</f>
        <v xml:space="preserve"> </v>
      </c>
      <c r="T3" s="14" t="str">
        <f t="shared" ref="T3:T16" si="9">IF(I3="литература",J3," " )</f>
        <v xml:space="preserve"> </v>
      </c>
      <c r="U3" s="14" t="str">
        <f t="shared" ref="U3:U16" si="10">IF(I3="вс.история",J3," " )</f>
        <v xml:space="preserve"> </v>
      </c>
      <c r="V3" s="14">
        <f t="shared" ref="V3:V16" si="11">IF(I3="география",J3," " )</f>
        <v>25</v>
      </c>
      <c r="W3" s="14" t="str">
        <f t="shared" ref="W3:W45" si="12">IF(I3="иностранный",J3," " )</f>
        <v xml:space="preserve"> </v>
      </c>
      <c r="X3" s="23" t="str">
        <f t="shared" ref="X3:X16" si="13">IF(K3&gt;100,"",IF(K3&gt;90,"",IF(K3&gt;80,"",IF(K3&gt;70,"",IF(K3&gt;60,"",IF(K3=0,"",IF(K3&gt;49,"",1)))))))</f>
        <v/>
      </c>
      <c r="Y3" s="23" t="str">
        <f t="shared" ref="Y3:Y16" si="14">IF(K3&gt;100,"",IF(K3&gt;90,"",IF(K3&gt;80,"",IF(K3&gt;70,"",IF(K3&gt;60,"",IF(K3&gt;49,1,IF(K3&gt;40,"","")))))))</f>
        <v/>
      </c>
      <c r="Z3" s="23" t="str">
        <f t="shared" ref="Z3:Z16" si="15">IF(K3&gt;100,"",IF(K3&gt;90,"",IF(K3&gt;80,"",IF(K3&gt;70,"",IF(K3&gt;60,1,IF(K3&gt;49,"",IF(K3&gt;40,"","")))))))</f>
        <v/>
      </c>
      <c r="AA3" s="23" t="str">
        <f t="shared" ref="AA3:AA16" si="16">IF(K3&gt;100,"",IF(K3&gt;90,"",IF(K3&gt;80,"",IF(K3&gt;70,1,IF(K3&gt;60,"",IF(K3&gt;49,"",IF(K3&gt;40,"","")))))))</f>
        <v/>
      </c>
      <c r="AB3" s="23" t="str">
        <f t="shared" ref="AB3:AB16" si="17">IF(K3&gt;100,"",IF(K3&gt;90,"",IF(K3&gt;80,1,IF(K3&gt;70,"",IF(K3&gt;60,"",IF(K3&gt;49,"",IF(K3&gt;40,"","")))))))</f>
        <v/>
      </c>
      <c r="AC3" s="23">
        <f t="shared" ref="AC3:AC16" si="18">IF(K3&gt;100,"",IF(K3&gt;90,1,IF(K3&gt;80,"",IF(K3&gt;70,"",IF(K3&gt;60,"",IF(K3&gt;49,"",IF(K3&gt;40,"","")))))))</f>
        <v>1</v>
      </c>
      <c r="AD3" s="23" t="str">
        <f t="shared" ref="AD3:AD16" si="19">IF(K3&gt;100,1,IF(K3&gt;90,"",IF(K3&gt;80,"",IF(K3&gt;70,"",IF(K3&gt;60,"",IF(K3&gt;49,"",IF(K3&gt;40,"","")))))))</f>
        <v/>
      </c>
      <c r="AG3" s="14" t="s">
        <v>29</v>
      </c>
      <c r="AH3" s="23" t="str">
        <f t="shared" ref="AH3:AH16" si="20">IF(E3&gt;20,"",IF(E3&gt;13,"",IF(E3&gt;3,"",2)))</f>
        <v/>
      </c>
      <c r="AI3" s="23" t="str">
        <f t="shared" ref="AI3:AI16" si="21">IF(E3&gt;20,"",IF(E3&gt;13,"",IF(E3&gt;3,3,IF(E3&gt;3,"",""))))</f>
        <v/>
      </c>
      <c r="AJ3" s="23">
        <f t="shared" ref="AJ3:AJ16" si="22">IF(E3&gt;20,"",IF(E3&gt;13,4,IF(E3&gt;3,"",IF(E3&gt;3,"",""))))</f>
        <v>4</v>
      </c>
      <c r="AK3" s="23" t="str">
        <f t="shared" ref="AK3:AK16" si="23">IF(E3&gt;20,5,IF(E3&gt;13,"",IF(E3&gt;3,"",IF(E3&gt;3,"",""))))</f>
        <v/>
      </c>
      <c r="AL3" s="14" t="s">
        <v>30</v>
      </c>
      <c r="AM3" s="23" t="str">
        <f t="shared" ref="AM3:AM16" si="24">IF(F3&gt;17,"",IF(F3&gt;11,"",IF(F3&gt;3,"",2)))</f>
        <v/>
      </c>
      <c r="AN3" s="23" t="str">
        <f t="shared" ref="AN3:AN16" si="25">IF(F3&gt;17,"",IF(F3&gt;11,"",IF(F3&gt;3,3,IF(F3&gt;3,"",""))))</f>
        <v/>
      </c>
      <c r="AO3" s="23" t="str">
        <f t="shared" ref="AO3:AO16" si="26">IF(F3&gt;17,"",IF(F3&gt;11,4,IF(F3&gt;3,"",IF(F3&gt;3,"",""))))</f>
        <v/>
      </c>
      <c r="AP3" s="23">
        <f t="shared" ref="AP3:AP16" si="27">IF(F3&gt;17,5,IF(F3&gt;11,"",IF(F3&gt;3,"",IF(F3&gt;3,"",""))))</f>
        <v>5</v>
      </c>
      <c r="AQ3" s="14" t="s">
        <v>31</v>
      </c>
      <c r="AR3" s="23" t="str">
        <f t="shared" ref="AR3:AR16" si="28">IF(G3&gt;20,"",IF(G3&gt;13,"",IF(G3&gt;3,"",2)))</f>
        <v/>
      </c>
      <c r="AS3" s="23" t="str">
        <f t="shared" ref="AS3:AS16" si="29">IF(G3&gt;20,"",IF(G3&gt;13,"",IF(G3&gt;3,3,IF(G3&gt;3,"",""))))</f>
        <v/>
      </c>
      <c r="AT3" s="23">
        <f t="shared" ref="AT3:AT16" si="30">IF(G3&gt;20,"",IF(G3&gt;13,4,IF(G3&gt;3,"",IF(G3&gt;3,"",""))))</f>
        <v>4</v>
      </c>
      <c r="AU3" s="23" t="str">
        <f t="shared" ref="AU3:AU16" si="31">IF(G3&gt;20,5,IF(G3&gt;13,"",IF(G3&gt;3,"",IF(G3&gt;3,"",""))))</f>
        <v/>
      </c>
      <c r="AV3" s="14" t="s">
        <v>32</v>
      </c>
      <c r="AW3" s="23" t="str">
        <f t="shared" ref="AW3:AW16" si="32">IF(H3&gt;19,"",IF(H3&gt;11,"",IF(H3&gt;3,"",2)))</f>
        <v/>
      </c>
      <c r="AX3" s="23" t="str">
        <f t="shared" ref="AX3:AX16" si="33">IF(H3&gt;19,"",IF(H3&gt;11,"",IF(H3&gt;3,3,IF(H3&gt;3,"",""))))</f>
        <v/>
      </c>
      <c r="AY3" s="23">
        <f t="shared" ref="AY3:AY16" si="34">IF(H3&gt;19,"",IF(H3&gt;11,4,IF(H3&gt;3,"",IF(H3&gt;3,"",""))))</f>
        <v>4</v>
      </c>
      <c r="AZ3" s="23" t="str">
        <f t="shared" ref="AZ3:AZ16" si="35">IF(H3&gt;19,5,IF(H3&gt;11,"",IF(H3&gt;3,"",IF(H3&gt;3,"",""))))</f>
        <v/>
      </c>
      <c r="BA3" s="14" t="s">
        <v>33</v>
      </c>
      <c r="BB3" s="23" t="str">
        <f t="shared" ref="BB3:BB16" si="36">IF(J3&gt;20,"",IF(J3&gt;13,"",IF(J3&gt;3,"",2)))</f>
        <v/>
      </c>
      <c r="BC3" s="23" t="str">
        <f t="shared" ref="BC3:BC16" si="37">IF(J3&gt;20,"",IF(J3&gt;13,"",IF(J3&gt;3,3,IF(J3&gt;3,"",""))))</f>
        <v/>
      </c>
      <c r="BD3" s="23" t="str">
        <f t="shared" ref="BD3:BD16" si="38">IF(J3&gt;20,"",IF(J3&gt;13,4,IF(J3&gt;3,"",IF(J3&gt;3,"",""))))</f>
        <v/>
      </c>
      <c r="BE3" s="23">
        <f t="shared" ref="BE3:BE16" si="39">IF(J3&gt;20,5,IF(J3&gt;13,"",IF(J3&gt;3,"",IF(J3&gt;3,"",""))))</f>
        <v>5</v>
      </c>
      <c r="BF3" s="23">
        <f t="shared" ref="BF3:BF16" si="40">IF(J3&gt;20,BE3,IF(J3&gt;13,BD3,IF(J3&gt;3,BC3,IF(J3=0,"",IF(J3&gt;3,"",BB3)))))</f>
        <v>5</v>
      </c>
      <c r="BG3" s="14" t="s">
        <v>14</v>
      </c>
      <c r="BH3" s="23" t="str">
        <f t="shared" ref="BH3:BH16" si="41">IF(J3&gt;19,"",IF(J3&gt;11,"",IF(J3&gt;3,"",2)))</f>
        <v/>
      </c>
      <c r="BI3" s="23" t="str">
        <f t="shared" ref="BI3:BI16" si="42">IF(J3&gt;19,"",IF(J3&gt;11,"",IF(J3&gt;3,3,IF(J3&gt;3,"",""))))</f>
        <v/>
      </c>
      <c r="BJ3" s="23" t="str">
        <f t="shared" ref="BJ3:BJ16" si="43">IF(J3&gt;19,"",IF(J3&gt;11,4,IF(J3&gt;3,"",IF(J3&gt;3,"",""))))</f>
        <v/>
      </c>
      <c r="BK3" s="23">
        <f t="shared" ref="BK3:BK16" si="44">IF(J3&gt;19,5,IF(J3&gt;11,"",IF(J3&gt;3,"",IF(J3&gt;3,"",""))))</f>
        <v>5</v>
      </c>
      <c r="BL3" s="23">
        <f t="shared" ref="BL3:BL16" si="45">IF(J3&gt;19,BK3,IF(J3&gt;11,BJ3,IF(J3&gt;3,BI3,IF(J3=0,"",IF(J3&gt;3,"",BH3)))))</f>
        <v>5</v>
      </c>
      <c r="BM3" s="14" t="s">
        <v>15</v>
      </c>
      <c r="BN3" s="23" t="str">
        <f t="shared" ref="BN3:BN16" si="46">IF(J3&gt;19,"",IF(J3&gt;11,"",IF(J3&gt;3,"",2)))</f>
        <v/>
      </c>
      <c r="BO3" s="23" t="str">
        <f t="shared" ref="BO3:BO16" si="47">IF(J3&gt;19,"",IF(J3&gt;11,"",IF(J3&gt;3,3,IF(J3&gt;3,"",""))))</f>
        <v/>
      </c>
      <c r="BP3" s="23" t="str">
        <f t="shared" ref="BP3:BP16" si="48">IF(J3&gt;19,"",IF(J3&gt;11,4,IF(J3&gt;3,"",IF(J3&gt;3,"",""))))</f>
        <v/>
      </c>
      <c r="BQ3" s="23">
        <f t="shared" ref="BQ3:BQ16" si="49">IF(J3&gt;19,5,IF(J3&gt;11,"",IF(J3&gt;3,"",IF(J3&gt;3,"",""))))</f>
        <v>5</v>
      </c>
      <c r="BR3" s="23">
        <f t="shared" ref="BR3:BR16" si="50">IF(J3&gt;19,BQ3,IF(J3&gt;11,BP3,IF(J3&gt;3,BO3,IF(J3=0,"",IF(J3&gt;3,"",BN3)))))</f>
        <v>5</v>
      </c>
      <c r="BS3" s="14" t="s">
        <v>16</v>
      </c>
      <c r="BT3" s="23" t="str">
        <f t="shared" ref="BT3:BT16" si="51">IF(J3&gt;20,"",IF(J3&gt;13,"",IF(J3&gt;3,"",2)))</f>
        <v/>
      </c>
      <c r="BU3" s="23" t="str">
        <f t="shared" ref="BU3:BU16" si="52">IF(J3&gt;20,"",IF(J3&gt;13,"",IF(J3&gt;3,3,IF(J3&gt;3,"",""))))</f>
        <v/>
      </c>
      <c r="BV3" s="23" t="str">
        <f t="shared" ref="BV3:BV16" si="53">IF(J3&gt;20,"",IF(J3&gt;13,4,IF(J3&gt;3,"",IF(J3&gt;3,"",""))))</f>
        <v/>
      </c>
      <c r="BW3" s="23">
        <f t="shared" ref="BW3:BW16" si="54">IF(J3&gt;20,5,IF(J3&gt;13,"",IF(J3&gt;3,"",IF(J3&gt;3,"",""))))</f>
        <v>5</v>
      </c>
      <c r="BX3" s="23">
        <f t="shared" ref="BX3:BX16" si="55">IF(J3&gt;20,BW3,IF(J3&gt;13,BV3,IF(J3&gt;3,BU3,IF(J3=0,"",IF(J3&gt;3,"",BT3)))))</f>
        <v>5</v>
      </c>
      <c r="BY3" s="14" t="s">
        <v>34</v>
      </c>
      <c r="BZ3" s="23" t="str">
        <f t="shared" ref="BZ3:BZ16" si="56">IF(J3&gt;20,"",IF(J3&gt;13,"",IF(J3&gt;3,"",2)))</f>
        <v/>
      </c>
      <c r="CA3" s="23" t="str">
        <f t="shared" ref="CA3:CA16" si="57">IF(J3&gt;20,"",IF(J3&gt;13,"",IF(J3&gt;3,3,IF(J3&gt;3,"",""))))</f>
        <v/>
      </c>
      <c r="CB3" s="23" t="str">
        <f t="shared" ref="CB3:CB16" si="58">IF(J3&gt;20,"",IF(J3&gt;13,4,IF(J3&gt;3,"",IF(J3&gt;3,"",""))))</f>
        <v/>
      </c>
      <c r="CC3" s="23">
        <f t="shared" ref="CC3:CC16" si="59">IF(J3&gt;20,5,IF(J3&gt;13,"",IF(J3&gt;3,"",IF(J3&gt;3,"",""))))</f>
        <v>5</v>
      </c>
      <c r="CD3" s="23">
        <f t="shared" ref="CD3:CD16" si="60">IF(J3&gt;20,CC3,IF(J3&gt;13,CB3,IF(J3&gt;3,CA3,IF(J3=0,"",IF(J3&gt;3,"",BZ3)))))</f>
        <v>5</v>
      </c>
      <c r="CE3" s="14" t="s">
        <v>35</v>
      </c>
      <c r="CF3" s="23" t="str">
        <f t="shared" ref="CF3:CF16" si="61">IF(J3&gt;20,"",IF(J3&gt;13,"",IF(J3&gt;3,"",2)))</f>
        <v/>
      </c>
      <c r="CG3" s="23" t="str">
        <f t="shared" ref="CG3:CG16" si="62">IF(J3&gt;20,"",IF(J3&gt;13,"",IF(J3&gt;3,3,IF(J3&gt;3,"",""))))</f>
        <v/>
      </c>
      <c r="CH3" s="23" t="str">
        <f t="shared" ref="CH3:CH16" si="63">IF(J3&gt;20,"",IF(J3&gt;13,4,IF(J3&gt;3,"",IF(J3&gt;3,"",""))))</f>
        <v/>
      </c>
      <c r="CI3" s="23">
        <f t="shared" ref="CI3:CI16" si="64">IF(J3&gt;20,5,IF(J3&gt;13,"",IF(J3&gt;3,"",IF(J3&gt;3,"",""))))</f>
        <v>5</v>
      </c>
      <c r="CJ3" s="23">
        <f t="shared" ref="CJ3:CJ16" si="65">IF(J3&gt;20,CI3,IF(J3&gt;13,CH3,IF(J3&gt;3,CG3,IF(J3=0,"",IF(J3&gt;3,"",CF3)))))</f>
        <v>5</v>
      </c>
      <c r="CK3" s="14" t="s">
        <v>36</v>
      </c>
      <c r="CL3" s="23" t="str">
        <f t="shared" ref="CL3:CL16" si="66">IF(J3&gt;20,"",IF(J3&gt;13,"",IF(J3&gt;3,"",2)))</f>
        <v/>
      </c>
      <c r="CM3" s="23" t="str">
        <f t="shared" ref="CM3:CM16" si="67">IF(J3&gt;20,"",IF(J3&gt;13,"",IF(J3&gt;3,3,IF(J3&gt;3,"",""))))</f>
        <v/>
      </c>
      <c r="CN3" s="23" t="str">
        <f t="shared" ref="CN3:CN16" si="68">IF(J3&gt;20,"",IF(J3&gt;13,4,IF(J3&gt;3,"",IF(J3&gt;3,"",""))))</f>
        <v/>
      </c>
      <c r="CO3" s="23">
        <f t="shared" ref="CO3:CO16" si="69">IF(J3&gt;20,5,IF(J3&gt;13,"",IF(J3&gt;3,"",IF(J3&gt;3,"",""))))</f>
        <v>5</v>
      </c>
      <c r="CP3" s="23">
        <f t="shared" ref="CP3:CP16" si="70">IF(J3&gt;20,CO3,IF(J3&gt;13,CN3,IF(J3&gt;3,CM3,IF(J3=0,"",IF(J3&gt;3,"",CL3)))))</f>
        <v>5</v>
      </c>
      <c r="CQ3" s="15">
        <f t="shared" ref="CQ3:CQ45" si="71">K3-F3</f>
        <v>76</v>
      </c>
      <c r="CR3" s="16" t="str">
        <f t="shared" ref="CR3:CR45" si="72">IF(CQ3=0," ",IF(CQ3&gt;=50, "",IF(D3="ж","не прошла",IF(D3="м","не прошёл"))))</f>
        <v/>
      </c>
    </row>
    <row r="4" spans="1:96" ht="20.25" customHeight="1" x14ac:dyDescent="0.25">
      <c r="A4" s="17">
        <v>2</v>
      </c>
      <c r="B4" s="18" t="str">
        <f>'[1]Впишите фамилии!'!B63</f>
        <v>а</v>
      </c>
      <c r="C4" s="17" t="str">
        <f>'[1]Впишите фамилии!'!C63</f>
        <v>Бейс Мажен</v>
      </c>
      <c r="D4" s="17" t="str">
        <f>'[1]Впишите фамилии!'!D63</f>
        <v>м</v>
      </c>
      <c r="E4" s="19">
        <v>22</v>
      </c>
      <c r="F4" s="19">
        <v>25</v>
      </c>
      <c r="G4" s="19">
        <v>20</v>
      </c>
      <c r="H4" s="19">
        <v>22</v>
      </c>
      <c r="I4" s="20" t="s">
        <v>14</v>
      </c>
      <c r="J4" s="19">
        <v>16</v>
      </c>
      <c r="K4" s="21">
        <f>E4+F4+G4+H4+J4</f>
        <v>105</v>
      </c>
      <c r="L4" s="22">
        <f t="shared" si="1"/>
        <v>5</v>
      </c>
      <c r="M4" s="22">
        <f t="shared" si="2"/>
        <v>5</v>
      </c>
      <c r="N4" s="22">
        <f t="shared" si="3"/>
        <v>4</v>
      </c>
      <c r="O4" s="22">
        <f t="shared" si="4"/>
        <v>5</v>
      </c>
      <c r="P4" s="22">
        <f t="shared" si="5"/>
        <v>4</v>
      </c>
      <c r="Q4" s="13" t="str">
        <f t="shared" si="6"/>
        <v xml:space="preserve"> </v>
      </c>
      <c r="R4" s="14">
        <f t="shared" si="7"/>
        <v>16</v>
      </c>
      <c r="S4" s="14" t="str">
        <f t="shared" si="8"/>
        <v xml:space="preserve"> </v>
      </c>
      <c r="T4" s="14" t="str">
        <f t="shared" si="9"/>
        <v xml:space="preserve"> </v>
      </c>
      <c r="U4" s="14" t="str">
        <f t="shared" si="10"/>
        <v xml:space="preserve"> </v>
      </c>
      <c r="V4" s="14" t="str">
        <f t="shared" si="11"/>
        <v xml:space="preserve"> </v>
      </c>
      <c r="W4" s="14" t="str">
        <f t="shared" si="12"/>
        <v xml:space="preserve"> </v>
      </c>
      <c r="X4" s="23" t="str">
        <f t="shared" si="13"/>
        <v/>
      </c>
      <c r="Y4" s="23" t="str">
        <f t="shared" si="14"/>
        <v/>
      </c>
      <c r="Z4" s="23" t="str">
        <f t="shared" si="15"/>
        <v/>
      </c>
      <c r="AA4" s="23" t="str">
        <f t="shared" si="16"/>
        <v/>
      </c>
      <c r="AB4" s="23" t="str">
        <f t="shared" si="17"/>
        <v/>
      </c>
      <c r="AC4" s="23" t="str">
        <f t="shared" si="18"/>
        <v/>
      </c>
      <c r="AD4" s="23">
        <f t="shared" si="19"/>
        <v>1</v>
      </c>
      <c r="AG4" s="14" t="s">
        <v>29</v>
      </c>
      <c r="AH4" s="23" t="str">
        <f t="shared" si="20"/>
        <v/>
      </c>
      <c r="AI4" s="23" t="str">
        <f t="shared" si="21"/>
        <v/>
      </c>
      <c r="AJ4" s="23" t="str">
        <f t="shared" si="22"/>
        <v/>
      </c>
      <c r="AK4" s="23">
        <f t="shared" si="23"/>
        <v>5</v>
      </c>
      <c r="AL4" s="14" t="s">
        <v>30</v>
      </c>
      <c r="AM4" s="23" t="str">
        <f t="shared" si="24"/>
        <v/>
      </c>
      <c r="AN4" s="23" t="str">
        <f t="shared" si="25"/>
        <v/>
      </c>
      <c r="AO4" s="23" t="str">
        <f t="shared" si="26"/>
        <v/>
      </c>
      <c r="AP4" s="23">
        <f t="shared" si="27"/>
        <v>5</v>
      </c>
      <c r="AQ4" s="14" t="s">
        <v>31</v>
      </c>
      <c r="AR4" s="23" t="str">
        <f t="shared" si="28"/>
        <v/>
      </c>
      <c r="AS4" s="23" t="str">
        <f t="shared" si="29"/>
        <v/>
      </c>
      <c r="AT4" s="23">
        <f t="shared" si="30"/>
        <v>4</v>
      </c>
      <c r="AU4" s="23" t="str">
        <f t="shared" si="31"/>
        <v/>
      </c>
      <c r="AV4" s="14" t="s">
        <v>32</v>
      </c>
      <c r="AW4" s="23" t="str">
        <f t="shared" si="32"/>
        <v/>
      </c>
      <c r="AX4" s="23" t="str">
        <f t="shared" si="33"/>
        <v/>
      </c>
      <c r="AY4" s="23" t="str">
        <f t="shared" si="34"/>
        <v/>
      </c>
      <c r="AZ4" s="23">
        <f t="shared" si="35"/>
        <v>5</v>
      </c>
      <c r="BA4" s="14" t="s">
        <v>33</v>
      </c>
      <c r="BB4" s="23" t="str">
        <f t="shared" si="36"/>
        <v/>
      </c>
      <c r="BC4" s="23" t="str">
        <f t="shared" si="37"/>
        <v/>
      </c>
      <c r="BD4" s="23">
        <f t="shared" si="38"/>
        <v>4</v>
      </c>
      <c r="BE4" s="23" t="str">
        <f t="shared" si="39"/>
        <v/>
      </c>
      <c r="BF4" s="23">
        <f t="shared" si="40"/>
        <v>4</v>
      </c>
      <c r="BG4" s="14" t="s">
        <v>14</v>
      </c>
      <c r="BH4" s="23" t="str">
        <f t="shared" si="41"/>
        <v/>
      </c>
      <c r="BI4" s="23" t="str">
        <f t="shared" si="42"/>
        <v/>
      </c>
      <c r="BJ4" s="23">
        <f t="shared" si="43"/>
        <v>4</v>
      </c>
      <c r="BK4" s="23" t="str">
        <f t="shared" si="44"/>
        <v/>
      </c>
      <c r="BL4" s="23">
        <f t="shared" si="45"/>
        <v>4</v>
      </c>
      <c r="BM4" s="14" t="s">
        <v>15</v>
      </c>
      <c r="BN4" s="23" t="str">
        <f t="shared" si="46"/>
        <v/>
      </c>
      <c r="BO4" s="23" t="str">
        <f t="shared" si="47"/>
        <v/>
      </c>
      <c r="BP4" s="23">
        <f t="shared" si="48"/>
        <v>4</v>
      </c>
      <c r="BQ4" s="23" t="str">
        <f t="shared" si="49"/>
        <v/>
      </c>
      <c r="BR4" s="23">
        <f t="shared" si="50"/>
        <v>4</v>
      </c>
      <c r="BS4" s="14" t="s">
        <v>16</v>
      </c>
      <c r="BT4" s="23" t="str">
        <f t="shared" si="51"/>
        <v/>
      </c>
      <c r="BU4" s="23" t="str">
        <f t="shared" si="52"/>
        <v/>
      </c>
      <c r="BV4" s="23">
        <f t="shared" si="53"/>
        <v>4</v>
      </c>
      <c r="BW4" s="23" t="str">
        <f t="shared" si="54"/>
        <v/>
      </c>
      <c r="BX4" s="23">
        <f t="shared" si="55"/>
        <v>4</v>
      </c>
      <c r="BY4" s="14" t="s">
        <v>34</v>
      </c>
      <c r="BZ4" s="23" t="str">
        <f t="shared" si="56"/>
        <v/>
      </c>
      <c r="CA4" s="23" t="str">
        <f t="shared" si="57"/>
        <v/>
      </c>
      <c r="CB4" s="23">
        <f t="shared" si="58"/>
        <v>4</v>
      </c>
      <c r="CC4" s="23" t="str">
        <f t="shared" si="59"/>
        <v/>
      </c>
      <c r="CD4" s="23">
        <f t="shared" si="60"/>
        <v>4</v>
      </c>
      <c r="CE4" s="14" t="s">
        <v>35</v>
      </c>
      <c r="CF4" s="23" t="str">
        <f t="shared" si="61"/>
        <v/>
      </c>
      <c r="CG4" s="23" t="str">
        <f t="shared" si="62"/>
        <v/>
      </c>
      <c r="CH4" s="23">
        <f t="shared" si="63"/>
        <v>4</v>
      </c>
      <c r="CI4" s="23" t="str">
        <f t="shared" si="64"/>
        <v/>
      </c>
      <c r="CJ4" s="23">
        <f t="shared" si="65"/>
        <v>4</v>
      </c>
      <c r="CK4" s="14" t="s">
        <v>36</v>
      </c>
      <c r="CL4" s="23" t="str">
        <f t="shared" si="66"/>
        <v/>
      </c>
      <c r="CM4" s="23" t="str">
        <f t="shared" si="67"/>
        <v/>
      </c>
      <c r="CN4" s="23">
        <f t="shared" si="68"/>
        <v>4</v>
      </c>
      <c r="CO4" s="23" t="str">
        <f t="shared" si="69"/>
        <v/>
      </c>
      <c r="CP4" s="23">
        <f t="shared" si="70"/>
        <v>4</v>
      </c>
      <c r="CQ4" s="15">
        <f t="shared" si="71"/>
        <v>80</v>
      </c>
      <c r="CR4" s="16" t="str">
        <f t="shared" si="72"/>
        <v/>
      </c>
    </row>
    <row r="5" spans="1:96" ht="20.25" customHeight="1" x14ac:dyDescent="0.25">
      <c r="A5" s="17">
        <v>3</v>
      </c>
      <c r="B5" s="18" t="str">
        <f>'[1]Впишите фамилии!'!B64</f>
        <v>а</v>
      </c>
      <c r="C5" s="17" t="str">
        <f>'[1]Впишите фамилии!'!C64</f>
        <v>Галым Айсана</v>
      </c>
      <c r="D5" s="17" t="str">
        <f>'[1]Впишите фамилии!'!D64</f>
        <v>ж</v>
      </c>
      <c r="E5" s="19">
        <v>21</v>
      </c>
      <c r="F5" s="19">
        <v>24</v>
      </c>
      <c r="G5" s="19">
        <v>17</v>
      </c>
      <c r="H5" s="19">
        <v>19</v>
      </c>
      <c r="I5" s="20" t="s">
        <v>33</v>
      </c>
      <c r="J5" s="19">
        <v>19</v>
      </c>
      <c r="K5" s="21">
        <f t="shared" si="0"/>
        <v>100</v>
      </c>
      <c r="L5" s="22">
        <f t="shared" si="1"/>
        <v>5</v>
      </c>
      <c r="M5" s="22">
        <f t="shared" si="2"/>
        <v>5</v>
      </c>
      <c r="N5" s="22">
        <f t="shared" si="3"/>
        <v>4</v>
      </c>
      <c r="O5" s="22">
        <f t="shared" si="4"/>
        <v>4</v>
      </c>
      <c r="P5" s="22">
        <f t="shared" si="5"/>
        <v>4</v>
      </c>
      <c r="Q5" s="13">
        <f t="shared" si="6"/>
        <v>19</v>
      </c>
      <c r="R5" s="14" t="str">
        <f t="shared" si="7"/>
        <v xml:space="preserve"> </v>
      </c>
      <c r="S5" s="14" t="str">
        <f t="shared" si="8"/>
        <v xml:space="preserve"> </v>
      </c>
      <c r="T5" s="14" t="str">
        <f t="shared" si="9"/>
        <v xml:space="preserve"> </v>
      </c>
      <c r="U5" s="14" t="str">
        <f t="shared" si="10"/>
        <v xml:space="preserve"> </v>
      </c>
      <c r="V5" s="14" t="str">
        <f t="shared" si="11"/>
        <v xml:space="preserve"> </v>
      </c>
      <c r="W5" s="14" t="str">
        <f t="shared" si="12"/>
        <v xml:space="preserve"> </v>
      </c>
      <c r="X5" s="23" t="str">
        <f t="shared" si="13"/>
        <v/>
      </c>
      <c r="Y5" s="23" t="str">
        <f t="shared" si="14"/>
        <v/>
      </c>
      <c r="Z5" s="23" t="str">
        <f t="shared" si="15"/>
        <v/>
      </c>
      <c r="AA5" s="23" t="str">
        <f t="shared" si="16"/>
        <v/>
      </c>
      <c r="AB5" s="23" t="str">
        <f t="shared" si="17"/>
        <v/>
      </c>
      <c r="AC5" s="23">
        <f t="shared" si="18"/>
        <v>1</v>
      </c>
      <c r="AD5" s="23" t="str">
        <f t="shared" si="19"/>
        <v/>
      </c>
      <c r="AG5" s="14" t="s">
        <v>29</v>
      </c>
      <c r="AH5" s="23" t="str">
        <f t="shared" si="20"/>
        <v/>
      </c>
      <c r="AI5" s="23" t="str">
        <f t="shared" si="21"/>
        <v/>
      </c>
      <c r="AJ5" s="23" t="str">
        <f t="shared" si="22"/>
        <v/>
      </c>
      <c r="AK5" s="23">
        <f t="shared" si="23"/>
        <v>5</v>
      </c>
      <c r="AL5" s="14" t="s">
        <v>30</v>
      </c>
      <c r="AM5" s="23" t="str">
        <f t="shared" si="24"/>
        <v/>
      </c>
      <c r="AN5" s="23" t="str">
        <f t="shared" si="25"/>
        <v/>
      </c>
      <c r="AO5" s="23" t="str">
        <f t="shared" si="26"/>
        <v/>
      </c>
      <c r="AP5" s="23">
        <f t="shared" si="27"/>
        <v>5</v>
      </c>
      <c r="AQ5" s="14" t="s">
        <v>31</v>
      </c>
      <c r="AR5" s="23" t="str">
        <f t="shared" si="28"/>
        <v/>
      </c>
      <c r="AS5" s="23" t="str">
        <f t="shared" si="29"/>
        <v/>
      </c>
      <c r="AT5" s="23">
        <f t="shared" si="30"/>
        <v>4</v>
      </c>
      <c r="AU5" s="23" t="str">
        <f t="shared" si="31"/>
        <v/>
      </c>
      <c r="AV5" s="14" t="s">
        <v>32</v>
      </c>
      <c r="AW5" s="23" t="str">
        <f t="shared" si="32"/>
        <v/>
      </c>
      <c r="AX5" s="23" t="str">
        <f t="shared" si="33"/>
        <v/>
      </c>
      <c r="AY5" s="23">
        <f t="shared" si="34"/>
        <v>4</v>
      </c>
      <c r="AZ5" s="23" t="str">
        <f t="shared" si="35"/>
        <v/>
      </c>
      <c r="BA5" s="14" t="s">
        <v>33</v>
      </c>
      <c r="BB5" s="23" t="str">
        <f t="shared" si="36"/>
        <v/>
      </c>
      <c r="BC5" s="23" t="str">
        <f t="shared" si="37"/>
        <v/>
      </c>
      <c r="BD5" s="23">
        <f t="shared" si="38"/>
        <v>4</v>
      </c>
      <c r="BE5" s="23" t="str">
        <f t="shared" si="39"/>
        <v/>
      </c>
      <c r="BF5" s="23">
        <f t="shared" si="40"/>
        <v>4</v>
      </c>
      <c r="BG5" s="14" t="s">
        <v>14</v>
      </c>
      <c r="BH5" s="23" t="str">
        <f t="shared" si="41"/>
        <v/>
      </c>
      <c r="BI5" s="23" t="str">
        <f t="shared" si="42"/>
        <v/>
      </c>
      <c r="BJ5" s="23">
        <f t="shared" si="43"/>
        <v>4</v>
      </c>
      <c r="BK5" s="23" t="str">
        <f t="shared" si="44"/>
        <v/>
      </c>
      <c r="BL5" s="23">
        <f t="shared" si="45"/>
        <v>4</v>
      </c>
      <c r="BM5" s="14" t="s">
        <v>15</v>
      </c>
      <c r="BN5" s="23" t="str">
        <f t="shared" si="46"/>
        <v/>
      </c>
      <c r="BO5" s="23" t="str">
        <f t="shared" si="47"/>
        <v/>
      </c>
      <c r="BP5" s="23">
        <f t="shared" si="48"/>
        <v>4</v>
      </c>
      <c r="BQ5" s="23" t="str">
        <f t="shared" si="49"/>
        <v/>
      </c>
      <c r="BR5" s="23">
        <f t="shared" si="50"/>
        <v>4</v>
      </c>
      <c r="BS5" s="14" t="s">
        <v>16</v>
      </c>
      <c r="BT5" s="23" t="str">
        <f t="shared" si="51"/>
        <v/>
      </c>
      <c r="BU5" s="23" t="str">
        <f t="shared" si="52"/>
        <v/>
      </c>
      <c r="BV5" s="23">
        <f t="shared" si="53"/>
        <v>4</v>
      </c>
      <c r="BW5" s="23" t="str">
        <f t="shared" si="54"/>
        <v/>
      </c>
      <c r="BX5" s="23">
        <f t="shared" si="55"/>
        <v>4</v>
      </c>
      <c r="BY5" s="14" t="s">
        <v>34</v>
      </c>
      <c r="BZ5" s="23" t="str">
        <f t="shared" si="56"/>
        <v/>
      </c>
      <c r="CA5" s="23" t="str">
        <f t="shared" si="57"/>
        <v/>
      </c>
      <c r="CB5" s="23">
        <f t="shared" si="58"/>
        <v>4</v>
      </c>
      <c r="CC5" s="23" t="str">
        <f t="shared" si="59"/>
        <v/>
      </c>
      <c r="CD5" s="23">
        <f t="shared" si="60"/>
        <v>4</v>
      </c>
      <c r="CE5" s="14" t="s">
        <v>35</v>
      </c>
      <c r="CF5" s="23" t="str">
        <f t="shared" si="61"/>
        <v/>
      </c>
      <c r="CG5" s="23" t="str">
        <f t="shared" si="62"/>
        <v/>
      </c>
      <c r="CH5" s="23">
        <f t="shared" si="63"/>
        <v>4</v>
      </c>
      <c r="CI5" s="23" t="str">
        <f t="shared" si="64"/>
        <v/>
      </c>
      <c r="CJ5" s="23">
        <f t="shared" si="65"/>
        <v>4</v>
      </c>
      <c r="CK5" s="14" t="s">
        <v>36</v>
      </c>
      <c r="CL5" s="23" t="str">
        <f t="shared" si="66"/>
        <v/>
      </c>
      <c r="CM5" s="23" t="str">
        <f t="shared" si="67"/>
        <v/>
      </c>
      <c r="CN5" s="23">
        <f t="shared" si="68"/>
        <v>4</v>
      </c>
      <c r="CO5" s="23" t="str">
        <f t="shared" si="69"/>
        <v/>
      </c>
      <c r="CP5" s="23">
        <f t="shared" si="70"/>
        <v>4</v>
      </c>
      <c r="CQ5" s="15">
        <f t="shared" si="71"/>
        <v>76</v>
      </c>
      <c r="CR5" s="16" t="str">
        <f t="shared" si="72"/>
        <v/>
      </c>
    </row>
    <row r="6" spans="1:96" ht="20.25" customHeight="1" x14ac:dyDescent="0.25">
      <c r="A6" s="17">
        <v>4</v>
      </c>
      <c r="B6" s="18" t="str">
        <f>'[1]Впишите фамилии!'!B66</f>
        <v>а</v>
      </c>
      <c r="C6" s="17" t="str">
        <f>'[1]Впишите фамилии!'!C66</f>
        <v>Зейнуллаева Даяна</v>
      </c>
      <c r="D6" s="17" t="str">
        <f>'[1]Впишите фамилии!'!D66</f>
        <v>ж</v>
      </c>
      <c r="E6" s="19">
        <v>16</v>
      </c>
      <c r="F6" s="19">
        <v>21</v>
      </c>
      <c r="G6" s="19">
        <v>13</v>
      </c>
      <c r="H6" s="19">
        <v>10</v>
      </c>
      <c r="I6" s="20" t="s">
        <v>33</v>
      </c>
      <c r="J6" s="19">
        <v>14</v>
      </c>
      <c r="K6" s="21">
        <f t="shared" si="0"/>
        <v>74</v>
      </c>
      <c r="L6" s="22">
        <f t="shared" si="1"/>
        <v>4</v>
      </c>
      <c r="M6" s="22">
        <f t="shared" si="2"/>
        <v>5</v>
      </c>
      <c r="N6" s="22">
        <f t="shared" si="3"/>
        <v>3</v>
      </c>
      <c r="O6" s="22">
        <f t="shared" si="4"/>
        <v>3</v>
      </c>
      <c r="P6" s="22">
        <f t="shared" si="5"/>
        <v>4</v>
      </c>
      <c r="Q6" s="13">
        <f t="shared" si="6"/>
        <v>14</v>
      </c>
      <c r="R6" s="14" t="str">
        <f t="shared" si="7"/>
        <v xml:space="preserve"> </v>
      </c>
      <c r="S6" s="14" t="str">
        <f t="shared" si="8"/>
        <v xml:space="preserve"> </v>
      </c>
      <c r="T6" s="14" t="str">
        <f t="shared" si="9"/>
        <v xml:space="preserve"> </v>
      </c>
      <c r="U6" s="14" t="str">
        <f t="shared" si="10"/>
        <v xml:space="preserve"> </v>
      </c>
      <c r="V6" s="14" t="str">
        <f t="shared" si="11"/>
        <v xml:space="preserve"> </v>
      </c>
      <c r="W6" s="14" t="str">
        <f t="shared" si="12"/>
        <v xml:space="preserve"> </v>
      </c>
      <c r="X6" s="23" t="str">
        <f t="shared" si="13"/>
        <v/>
      </c>
      <c r="Y6" s="23" t="str">
        <f t="shared" si="14"/>
        <v/>
      </c>
      <c r="Z6" s="23" t="str">
        <f t="shared" si="15"/>
        <v/>
      </c>
      <c r="AA6" s="23">
        <f t="shared" si="16"/>
        <v>1</v>
      </c>
      <c r="AB6" s="23" t="str">
        <f t="shared" si="17"/>
        <v/>
      </c>
      <c r="AC6" s="23" t="str">
        <f t="shared" si="18"/>
        <v/>
      </c>
      <c r="AD6" s="23" t="str">
        <f t="shared" si="19"/>
        <v/>
      </c>
      <c r="AG6" s="14" t="s">
        <v>29</v>
      </c>
      <c r="AH6" s="23" t="str">
        <f t="shared" si="20"/>
        <v/>
      </c>
      <c r="AI6" s="23" t="str">
        <f t="shared" si="21"/>
        <v/>
      </c>
      <c r="AJ6" s="23">
        <f t="shared" si="22"/>
        <v>4</v>
      </c>
      <c r="AK6" s="23" t="str">
        <f t="shared" si="23"/>
        <v/>
      </c>
      <c r="AL6" s="14" t="s">
        <v>30</v>
      </c>
      <c r="AM6" s="23" t="str">
        <f t="shared" si="24"/>
        <v/>
      </c>
      <c r="AN6" s="23" t="str">
        <f t="shared" si="25"/>
        <v/>
      </c>
      <c r="AO6" s="23" t="str">
        <f t="shared" si="26"/>
        <v/>
      </c>
      <c r="AP6" s="23">
        <f t="shared" si="27"/>
        <v>5</v>
      </c>
      <c r="AQ6" s="14" t="s">
        <v>31</v>
      </c>
      <c r="AR6" s="23" t="str">
        <f t="shared" si="28"/>
        <v/>
      </c>
      <c r="AS6" s="23">
        <f t="shared" si="29"/>
        <v>3</v>
      </c>
      <c r="AT6" s="23" t="str">
        <f t="shared" si="30"/>
        <v/>
      </c>
      <c r="AU6" s="23" t="str">
        <f t="shared" si="31"/>
        <v/>
      </c>
      <c r="AV6" s="14" t="s">
        <v>32</v>
      </c>
      <c r="AW6" s="23" t="str">
        <f t="shared" si="32"/>
        <v/>
      </c>
      <c r="AX6" s="23">
        <f t="shared" si="33"/>
        <v>3</v>
      </c>
      <c r="AY6" s="23" t="str">
        <f t="shared" si="34"/>
        <v/>
      </c>
      <c r="AZ6" s="23" t="str">
        <f t="shared" si="35"/>
        <v/>
      </c>
      <c r="BA6" s="14" t="s">
        <v>33</v>
      </c>
      <c r="BB6" s="23" t="str">
        <f t="shared" si="36"/>
        <v/>
      </c>
      <c r="BC6" s="23" t="str">
        <f t="shared" si="37"/>
        <v/>
      </c>
      <c r="BD6" s="23">
        <f t="shared" si="38"/>
        <v>4</v>
      </c>
      <c r="BE6" s="23" t="str">
        <f t="shared" si="39"/>
        <v/>
      </c>
      <c r="BF6" s="23">
        <f t="shared" si="40"/>
        <v>4</v>
      </c>
      <c r="BG6" s="14" t="s">
        <v>14</v>
      </c>
      <c r="BH6" s="23" t="str">
        <f t="shared" si="41"/>
        <v/>
      </c>
      <c r="BI6" s="23" t="str">
        <f t="shared" si="42"/>
        <v/>
      </c>
      <c r="BJ6" s="23">
        <f t="shared" si="43"/>
        <v>4</v>
      </c>
      <c r="BK6" s="23" t="str">
        <f t="shared" si="44"/>
        <v/>
      </c>
      <c r="BL6" s="23">
        <f t="shared" si="45"/>
        <v>4</v>
      </c>
      <c r="BM6" s="14" t="s">
        <v>15</v>
      </c>
      <c r="BN6" s="23" t="str">
        <f t="shared" si="46"/>
        <v/>
      </c>
      <c r="BO6" s="23" t="str">
        <f t="shared" si="47"/>
        <v/>
      </c>
      <c r="BP6" s="23">
        <f t="shared" si="48"/>
        <v>4</v>
      </c>
      <c r="BQ6" s="23" t="str">
        <f t="shared" si="49"/>
        <v/>
      </c>
      <c r="BR6" s="23">
        <f t="shared" si="50"/>
        <v>4</v>
      </c>
      <c r="BS6" s="14" t="s">
        <v>16</v>
      </c>
      <c r="BT6" s="23" t="str">
        <f t="shared" si="51"/>
        <v/>
      </c>
      <c r="BU6" s="23" t="str">
        <f t="shared" si="52"/>
        <v/>
      </c>
      <c r="BV6" s="23">
        <f t="shared" si="53"/>
        <v>4</v>
      </c>
      <c r="BW6" s="23" t="str">
        <f t="shared" si="54"/>
        <v/>
      </c>
      <c r="BX6" s="23">
        <f t="shared" si="55"/>
        <v>4</v>
      </c>
      <c r="BY6" s="14" t="s">
        <v>34</v>
      </c>
      <c r="BZ6" s="23" t="str">
        <f t="shared" si="56"/>
        <v/>
      </c>
      <c r="CA6" s="23" t="str">
        <f t="shared" si="57"/>
        <v/>
      </c>
      <c r="CB6" s="23">
        <f t="shared" si="58"/>
        <v>4</v>
      </c>
      <c r="CC6" s="23" t="str">
        <f t="shared" si="59"/>
        <v/>
      </c>
      <c r="CD6" s="23">
        <f t="shared" si="60"/>
        <v>4</v>
      </c>
      <c r="CE6" s="14" t="s">
        <v>35</v>
      </c>
      <c r="CF6" s="23" t="str">
        <f t="shared" si="61"/>
        <v/>
      </c>
      <c r="CG6" s="23" t="str">
        <f t="shared" si="62"/>
        <v/>
      </c>
      <c r="CH6" s="23">
        <f t="shared" si="63"/>
        <v>4</v>
      </c>
      <c r="CI6" s="23" t="str">
        <f t="shared" si="64"/>
        <v/>
      </c>
      <c r="CJ6" s="23">
        <f t="shared" si="65"/>
        <v>4</v>
      </c>
      <c r="CK6" s="14" t="s">
        <v>36</v>
      </c>
      <c r="CL6" s="23" t="str">
        <f t="shared" si="66"/>
        <v/>
      </c>
      <c r="CM6" s="23" t="str">
        <f t="shared" si="67"/>
        <v/>
      </c>
      <c r="CN6" s="23">
        <f t="shared" si="68"/>
        <v>4</v>
      </c>
      <c r="CO6" s="23" t="str">
        <f t="shared" si="69"/>
        <v/>
      </c>
      <c r="CP6" s="23">
        <f t="shared" si="70"/>
        <v>4</v>
      </c>
      <c r="CQ6" s="15">
        <f t="shared" si="71"/>
        <v>53</v>
      </c>
      <c r="CR6" s="16" t="str">
        <f t="shared" si="72"/>
        <v/>
      </c>
    </row>
    <row r="7" spans="1:96" ht="20.25" customHeight="1" x14ac:dyDescent="0.25">
      <c r="A7" s="17">
        <v>5</v>
      </c>
      <c r="B7" s="18" t="str">
        <f>'[1]Впишите фамилии!'!B68</f>
        <v>а</v>
      </c>
      <c r="C7" s="17" t="str">
        <f>'[1]Впишите фамилии!'!C68</f>
        <v>Искра Александр</v>
      </c>
      <c r="D7" s="17" t="str">
        <f>'[1]Впишите фамилии!'!D68</f>
        <v>м</v>
      </c>
      <c r="E7" s="19">
        <v>16</v>
      </c>
      <c r="F7" s="19">
        <v>17</v>
      </c>
      <c r="G7" s="19">
        <v>14</v>
      </c>
      <c r="H7" s="19">
        <v>15</v>
      </c>
      <c r="I7" s="20" t="s">
        <v>14</v>
      </c>
      <c r="J7" s="19">
        <v>13</v>
      </c>
      <c r="K7" s="21">
        <f t="shared" ref="K7:K11" si="73">E7+F7+G7+H7+J7</f>
        <v>75</v>
      </c>
      <c r="L7" s="22">
        <f t="shared" si="1"/>
        <v>4</v>
      </c>
      <c r="M7" s="22">
        <f t="shared" si="2"/>
        <v>4</v>
      </c>
      <c r="N7" s="22">
        <f t="shared" si="3"/>
        <v>4</v>
      </c>
      <c r="O7" s="22">
        <f t="shared" si="4"/>
        <v>4</v>
      </c>
      <c r="P7" s="22">
        <f t="shared" si="5"/>
        <v>4</v>
      </c>
      <c r="Q7" s="13" t="str">
        <f t="shared" si="6"/>
        <v xml:space="preserve"> </v>
      </c>
      <c r="R7" s="14">
        <f t="shared" si="7"/>
        <v>13</v>
      </c>
      <c r="S7" s="14" t="str">
        <f t="shared" si="8"/>
        <v xml:space="preserve"> </v>
      </c>
      <c r="T7" s="14" t="str">
        <f t="shared" si="9"/>
        <v xml:space="preserve"> </v>
      </c>
      <c r="U7" s="14" t="str">
        <f t="shared" si="10"/>
        <v xml:space="preserve"> </v>
      </c>
      <c r="V7" s="14" t="str">
        <f t="shared" si="11"/>
        <v xml:space="preserve"> </v>
      </c>
      <c r="W7" s="14" t="str">
        <f t="shared" si="12"/>
        <v xml:space="preserve"> </v>
      </c>
      <c r="X7" s="23" t="str">
        <f t="shared" si="13"/>
        <v/>
      </c>
      <c r="Y7" s="23" t="str">
        <f t="shared" si="14"/>
        <v/>
      </c>
      <c r="Z7" s="23" t="str">
        <f t="shared" si="15"/>
        <v/>
      </c>
      <c r="AA7" s="23">
        <f t="shared" si="16"/>
        <v>1</v>
      </c>
      <c r="AB7" s="23" t="str">
        <f t="shared" si="17"/>
        <v/>
      </c>
      <c r="AC7" s="23" t="str">
        <f t="shared" si="18"/>
        <v/>
      </c>
      <c r="AD7" s="23" t="str">
        <f t="shared" si="19"/>
        <v/>
      </c>
      <c r="AG7" s="14" t="s">
        <v>29</v>
      </c>
      <c r="AH7" s="23" t="str">
        <f t="shared" si="20"/>
        <v/>
      </c>
      <c r="AI7" s="23" t="str">
        <f t="shared" si="21"/>
        <v/>
      </c>
      <c r="AJ7" s="23">
        <f t="shared" si="22"/>
        <v>4</v>
      </c>
      <c r="AK7" s="23" t="str">
        <f t="shared" si="23"/>
        <v/>
      </c>
      <c r="AL7" s="14" t="s">
        <v>30</v>
      </c>
      <c r="AM7" s="23" t="str">
        <f t="shared" si="24"/>
        <v/>
      </c>
      <c r="AN7" s="23" t="str">
        <f t="shared" si="25"/>
        <v/>
      </c>
      <c r="AO7" s="23">
        <f t="shared" si="26"/>
        <v>4</v>
      </c>
      <c r="AP7" s="23" t="str">
        <f t="shared" si="27"/>
        <v/>
      </c>
      <c r="AQ7" s="14" t="s">
        <v>31</v>
      </c>
      <c r="AR7" s="23" t="str">
        <f t="shared" si="28"/>
        <v/>
      </c>
      <c r="AS7" s="23" t="str">
        <f t="shared" si="29"/>
        <v/>
      </c>
      <c r="AT7" s="23">
        <f t="shared" si="30"/>
        <v>4</v>
      </c>
      <c r="AU7" s="23" t="str">
        <f t="shared" si="31"/>
        <v/>
      </c>
      <c r="AV7" s="14" t="s">
        <v>32</v>
      </c>
      <c r="AW7" s="23" t="str">
        <f t="shared" si="32"/>
        <v/>
      </c>
      <c r="AX7" s="23" t="str">
        <f t="shared" si="33"/>
        <v/>
      </c>
      <c r="AY7" s="23">
        <f t="shared" si="34"/>
        <v>4</v>
      </c>
      <c r="AZ7" s="23" t="str">
        <f t="shared" si="35"/>
        <v/>
      </c>
      <c r="BA7" s="14" t="s">
        <v>33</v>
      </c>
      <c r="BB7" s="23" t="str">
        <f t="shared" si="36"/>
        <v/>
      </c>
      <c r="BC7" s="23">
        <f t="shared" si="37"/>
        <v>3</v>
      </c>
      <c r="BD7" s="23" t="str">
        <f t="shared" si="38"/>
        <v/>
      </c>
      <c r="BE7" s="23" t="str">
        <f t="shared" si="39"/>
        <v/>
      </c>
      <c r="BF7" s="23">
        <f t="shared" si="40"/>
        <v>3</v>
      </c>
      <c r="BG7" s="14" t="s">
        <v>14</v>
      </c>
      <c r="BH7" s="23" t="str">
        <f t="shared" si="41"/>
        <v/>
      </c>
      <c r="BI7" s="23" t="str">
        <f t="shared" si="42"/>
        <v/>
      </c>
      <c r="BJ7" s="23">
        <f t="shared" si="43"/>
        <v>4</v>
      </c>
      <c r="BK7" s="23" t="str">
        <f t="shared" si="44"/>
        <v/>
      </c>
      <c r="BL7" s="23">
        <f t="shared" si="45"/>
        <v>4</v>
      </c>
      <c r="BM7" s="14" t="s">
        <v>15</v>
      </c>
      <c r="BN7" s="23" t="str">
        <f t="shared" si="46"/>
        <v/>
      </c>
      <c r="BO7" s="23" t="str">
        <f t="shared" si="47"/>
        <v/>
      </c>
      <c r="BP7" s="23">
        <f t="shared" si="48"/>
        <v>4</v>
      </c>
      <c r="BQ7" s="23" t="str">
        <f t="shared" si="49"/>
        <v/>
      </c>
      <c r="BR7" s="23">
        <f t="shared" si="50"/>
        <v>4</v>
      </c>
      <c r="BS7" s="14" t="s">
        <v>16</v>
      </c>
      <c r="BT7" s="23" t="str">
        <f t="shared" si="51"/>
        <v/>
      </c>
      <c r="BU7" s="23">
        <f t="shared" si="52"/>
        <v>3</v>
      </c>
      <c r="BV7" s="23" t="str">
        <f t="shared" si="53"/>
        <v/>
      </c>
      <c r="BW7" s="23" t="str">
        <f t="shared" si="54"/>
        <v/>
      </c>
      <c r="BX7" s="23">
        <f t="shared" si="55"/>
        <v>3</v>
      </c>
      <c r="BY7" s="14" t="s">
        <v>34</v>
      </c>
      <c r="BZ7" s="23" t="str">
        <f t="shared" si="56"/>
        <v/>
      </c>
      <c r="CA7" s="23">
        <f t="shared" si="57"/>
        <v>3</v>
      </c>
      <c r="CB7" s="23" t="str">
        <f t="shared" si="58"/>
        <v/>
      </c>
      <c r="CC7" s="23" t="str">
        <f t="shared" si="59"/>
        <v/>
      </c>
      <c r="CD7" s="23">
        <f t="shared" si="60"/>
        <v>3</v>
      </c>
      <c r="CE7" s="14" t="s">
        <v>35</v>
      </c>
      <c r="CF7" s="23" t="str">
        <f t="shared" si="61"/>
        <v/>
      </c>
      <c r="CG7" s="23">
        <f t="shared" si="62"/>
        <v>3</v>
      </c>
      <c r="CH7" s="23" t="str">
        <f t="shared" si="63"/>
        <v/>
      </c>
      <c r="CI7" s="23" t="str">
        <f t="shared" si="64"/>
        <v/>
      </c>
      <c r="CJ7" s="23">
        <f t="shared" si="65"/>
        <v>3</v>
      </c>
      <c r="CK7" s="14" t="s">
        <v>36</v>
      </c>
      <c r="CL7" s="23" t="str">
        <f t="shared" si="66"/>
        <v/>
      </c>
      <c r="CM7" s="23">
        <f t="shared" si="67"/>
        <v>3</v>
      </c>
      <c r="CN7" s="23" t="str">
        <f t="shared" si="68"/>
        <v/>
      </c>
      <c r="CO7" s="23" t="str">
        <f t="shared" si="69"/>
        <v/>
      </c>
      <c r="CP7" s="23">
        <f t="shared" si="70"/>
        <v>3</v>
      </c>
      <c r="CQ7" s="15">
        <f t="shared" si="71"/>
        <v>58</v>
      </c>
      <c r="CR7" s="16" t="str">
        <f t="shared" si="72"/>
        <v/>
      </c>
    </row>
    <row r="8" spans="1:96" ht="20.25" customHeight="1" x14ac:dyDescent="0.25">
      <c r="A8" s="17">
        <v>6</v>
      </c>
      <c r="B8" s="18" t="str">
        <f>'[1]Впишите фамилии!'!B69</f>
        <v>а</v>
      </c>
      <c r="C8" s="17" t="str">
        <f>'[1]Впишите фамилии!'!C69</f>
        <v>Каркенов Адиль</v>
      </c>
      <c r="D8" s="17" t="str">
        <f>'[1]Впишите фамилии!'!D69</f>
        <v>м</v>
      </c>
      <c r="E8" s="19"/>
      <c r="F8" s="19"/>
      <c r="G8" s="19"/>
      <c r="H8" s="19"/>
      <c r="I8" s="20"/>
      <c r="J8" s="19"/>
      <c r="K8" s="21">
        <f t="shared" si="73"/>
        <v>0</v>
      </c>
      <c r="L8" s="22" t="str">
        <f t="shared" si="1"/>
        <v/>
      </c>
      <c r="M8" s="22" t="str">
        <f t="shared" si="2"/>
        <v/>
      </c>
      <c r="N8" s="22" t="str">
        <f t="shared" si="3"/>
        <v/>
      </c>
      <c r="O8" s="22" t="str">
        <f t="shared" si="4"/>
        <v/>
      </c>
      <c r="P8" s="22" t="str">
        <f t="shared" si="5"/>
        <v/>
      </c>
      <c r="Q8" s="13" t="str">
        <f t="shared" si="6"/>
        <v xml:space="preserve"> </v>
      </c>
      <c r="R8" s="14" t="str">
        <f t="shared" si="7"/>
        <v xml:space="preserve"> </v>
      </c>
      <c r="S8" s="14" t="str">
        <f t="shared" si="8"/>
        <v xml:space="preserve"> </v>
      </c>
      <c r="T8" s="14" t="str">
        <f t="shared" si="9"/>
        <v xml:space="preserve"> </v>
      </c>
      <c r="U8" s="14" t="str">
        <f t="shared" si="10"/>
        <v xml:space="preserve"> </v>
      </c>
      <c r="V8" s="14" t="str">
        <f t="shared" si="11"/>
        <v xml:space="preserve"> </v>
      </c>
      <c r="W8" s="14" t="str">
        <f t="shared" si="12"/>
        <v xml:space="preserve"> </v>
      </c>
      <c r="X8" s="23" t="str">
        <f t="shared" si="13"/>
        <v/>
      </c>
      <c r="Y8" s="23" t="str">
        <f t="shared" si="14"/>
        <v/>
      </c>
      <c r="Z8" s="23" t="str">
        <f t="shared" si="15"/>
        <v/>
      </c>
      <c r="AA8" s="23" t="str">
        <f t="shared" si="16"/>
        <v/>
      </c>
      <c r="AB8" s="23" t="str">
        <f t="shared" si="17"/>
        <v/>
      </c>
      <c r="AC8" s="23" t="str">
        <f t="shared" si="18"/>
        <v/>
      </c>
      <c r="AD8" s="23" t="str">
        <f t="shared" si="19"/>
        <v/>
      </c>
      <c r="AG8" s="14" t="s">
        <v>29</v>
      </c>
      <c r="AH8" s="23">
        <f t="shared" si="20"/>
        <v>2</v>
      </c>
      <c r="AI8" s="23" t="str">
        <f t="shared" si="21"/>
        <v/>
      </c>
      <c r="AJ8" s="23" t="str">
        <f t="shared" si="22"/>
        <v/>
      </c>
      <c r="AK8" s="23" t="str">
        <f t="shared" si="23"/>
        <v/>
      </c>
      <c r="AL8" s="14" t="s">
        <v>30</v>
      </c>
      <c r="AM8" s="23">
        <f t="shared" si="24"/>
        <v>2</v>
      </c>
      <c r="AN8" s="23" t="str">
        <f t="shared" si="25"/>
        <v/>
      </c>
      <c r="AO8" s="23" t="str">
        <f t="shared" si="26"/>
        <v/>
      </c>
      <c r="AP8" s="23" t="str">
        <f t="shared" si="27"/>
        <v/>
      </c>
      <c r="AQ8" s="14" t="s">
        <v>31</v>
      </c>
      <c r="AR8" s="23">
        <f t="shared" si="28"/>
        <v>2</v>
      </c>
      <c r="AS8" s="23" t="str">
        <f t="shared" si="29"/>
        <v/>
      </c>
      <c r="AT8" s="23" t="str">
        <f t="shared" si="30"/>
        <v/>
      </c>
      <c r="AU8" s="23" t="str">
        <f t="shared" si="31"/>
        <v/>
      </c>
      <c r="AV8" s="14" t="s">
        <v>32</v>
      </c>
      <c r="AW8" s="23">
        <f t="shared" si="32"/>
        <v>2</v>
      </c>
      <c r="AX8" s="23" t="str">
        <f t="shared" si="33"/>
        <v/>
      </c>
      <c r="AY8" s="23" t="str">
        <f t="shared" si="34"/>
        <v/>
      </c>
      <c r="AZ8" s="23" t="str">
        <f t="shared" si="35"/>
        <v/>
      </c>
      <c r="BA8" s="14" t="s">
        <v>33</v>
      </c>
      <c r="BB8" s="23">
        <f t="shared" si="36"/>
        <v>2</v>
      </c>
      <c r="BC8" s="23" t="str">
        <f t="shared" si="37"/>
        <v/>
      </c>
      <c r="BD8" s="23" t="str">
        <f t="shared" si="38"/>
        <v/>
      </c>
      <c r="BE8" s="23" t="str">
        <f t="shared" si="39"/>
        <v/>
      </c>
      <c r="BF8" s="23" t="str">
        <f t="shared" si="40"/>
        <v/>
      </c>
      <c r="BG8" s="14" t="s">
        <v>14</v>
      </c>
      <c r="BH8" s="23">
        <f t="shared" si="41"/>
        <v>2</v>
      </c>
      <c r="BI8" s="23" t="str">
        <f t="shared" si="42"/>
        <v/>
      </c>
      <c r="BJ8" s="23" t="str">
        <f t="shared" si="43"/>
        <v/>
      </c>
      <c r="BK8" s="23" t="str">
        <f t="shared" si="44"/>
        <v/>
      </c>
      <c r="BL8" s="23" t="str">
        <f t="shared" si="45"/>
        <v/>
      </c>
      <c r="BM8" s="14" t="s">
        <v>15</v>
      </c>
      <c r="BN8" s="23">
        <f t="shared" si="46"/>
        <v>2</v>
      </c>
      <c r="BO8" s="23" t="str">
        <f t="shared" si="47"/>
        <v/>
      </c>
      <c r="BP8" s="23" t="str">
        <f t="shared" si="48"/>
        <v/>
      </c>
      <c r="BQ8" s="23" t="str">
        <f t="shared" si="49"/>
        <v/>
      </c>
      <c r="BR8" s="23" t="str">
        <f t="shared" si="50"/>
        <v/>
      </c>
      <c r="BS8" s="14" t="s">
        <v>16</v>
      </c>
      <c r="BT8" s="23">
        <f t="shared" si="51"/>
        <v>2</v>
      </c>
      <c r="BU8" s="23" t="str">
        <f t="shared" si="52"/>
        <v/>
      </c>
      <c r="BV8" s="23" t="str">
        <f t="shared" si="53"/>
        <v/>
      </c>
      <c r="BW8" s="23" t="str">
        <f t="shared" si="54"/>
        <v/>
      </c>
      <c r="BX8" s="23" t="str">
        <f t="shared" si="55"/>
        <v/>
      </c>
      <c r="BY8" s="14" t="s">
        <v>34</v>
      </c>
      <c r="BZ8" s="23">
        <f t="shared" si="56"/>
        <v>2</v>
      </c>
      <c r="CA8" s="23" t="str">
        <f t="shared" si="57"/>
        <v/>
      </c>
      <c r="CB8" s="23" t="str">
        <f t="shared" si="58"/>
        <v/>
      </c>
      <c r="CC8" s="23" t="str">
        <f t="shared" si="59"/>
        <v/>
      </c>
      <c r="CD8" s="23" t="str">
        <f t="shared" si="60"/>
        <v/>
      </c>
      <c r="CE8" s="14" t="s">
        <v>35</v>
      </c>
      <c r="CF8" s="23">
        <f t="shared" si="61"/>
        <v>2</v>
      </c>
      <c r="CG8" s="23" t="str">
        <f t="shared" si="62"/>
        <v/>
      </c>
      <c r="CH8" s="23" t="str">
        <f t="shared" si="63"/>
        <v/>
      </c>
      <c r="CI8" s="23" t="str">
        <f t="shared" si="64"/>
        <v/>
      </c>
      <c r="CJ8" s="23" t="str">
        <f t="shared" si="65"/>
        <v/>
      </c>
      <c r="CK8" s="14" t="s">
        <v>36</v>
      </c>
      <c r="CL8" s="23">
        <f t="shared" si="66"/>
        <v>2</v>
      </c>
      <c r="CM8" s="23" t="str">
        <f t="shared" si="67"/>
        <v/>
      </c>
      <c r="CN8" s="23" t="str">
        <f t="shared" si="68"/>
        <v/>
      </c>
      <c r="CO8" s="23" t="str">
        <f t="shared" si="69"/>
        <v/>
      </c>
      <c r="CP8" s="23" t="str">
        <f t="shared" si="70"/>
        <v/>
      </c>
      <c r="CQ8" s="15">
        <f t="shared" si="71"/>
        <v>0</v>
      </c>
      <c r="CR8" s="16" t="str">
        <f t="shared" si="72"/>
        <v xml:space="preserve"> </v>
      </c>
    </row>
    <row r="9" spans="1:96" ht="20.25" customHeight="1" x14ac:dyDescent="0.25">
      <c r="A9" s="17">
        <v>7</v>
      </c>
      <c r="B9" s="18" t="str">
        <f>'[1]Впишите фамилии!'!B70</f>
        <v>а</v>
      </c>
      <c r="C9" s="17" t="str">
        <f>'[1]Впишите фамилии!'!C70</f>
        <v>Ким Виктория</v>
      </c>
      <c r="D9" s="17" t="str">
        <f>'[1]Впишите фамилии!'!D70</f>
        <v>ж</v>
      </c>
      <c r="E9" s="19"/>
      <c r="F9" s="19"/>
      <c r="G9" s="19"/>
      <c r="H9" s="19"/>
      <c r="I9" s="20"/>
      <c r="J9" s="19"/>
      <c r="K9" s="21">
        <f t="shared" si="73"/>
        <v>0</v>
      </c>
      <c r="L9" s="22" t="str">
        <f t="shared" si="1"/>
        <v/>
      </c>
      <c r="M9" s="22" t="str">
        <f t="shared" si="2"/>
        <v/>
      </c>
      <c r="N9" s="22" t="str">
        <f t="shared" si="3"/>
        <v/>
      </c>
      <c r="O9" s="22" t="str">
        <f t="shared" si="4"/>
        <v/>
      </c>
      <c r="P9" s="22" t="str">
        <f t="shared" si="5"/>
        <v/>
      </c>
      <c r="Q9" s="13" t="str">
        <f t="shared" si="6"/>
        <v xml:space="preserve"> </v>
      </c>
      <c r="R9" s="14" t="str">
        <f t="shared" si="7"/>
        <v xml:space="preserve"> </v>
      </c>
      <c r="S9" s="14" t="str">
        <f t="shared" si="8"/>
        <v xml:space="preserve"> </v>
      </c>
      <c r="T9" s="14" t="str">
        <f t="shared" si="9"/>
        <v xml:space="preserve"> </v>
      </c>
      <c r="U9" s="14" t="str">
        <f t="shared" si="10"/>
        <v xml:space="preserve"> </v>
      </c>
      <c r="V9" s="14" t="str">
        <f t="shared" si="11"/>
        <v xml:space="preserve"> </v>
      </c>
      <c r="W9" s="14" t="str">
        <f t="shared" si="12"/>
        <v xml:space="preserve"> </v>
      </c>
      <c r="X9" s="23" t="str">
        <f t="shared" si="13"/>
        <v/>
      </c>
      <c r="Y9" s="23" t="str">
        <f t="shared" si="14"/>
        <v/>
      </c>
      <c r="Z9" s="23" t="str">
        <f t="shared" si="15"/>
        <v/>
      </c>
      <c r="AA9" s="23" t="str">
        <f t="shared" si="16"/>
        <v/>
      </c>
      <c r="AB9" s="23" t="str">
        <f t="shared" si="17"/>
        <v/>
      </c>
      <c r="AC9" s="23" t="str">
        <f t="shared" si="18"/>
        <v/>
      </c>
      <c r="AD9" s="23" t="str">
        <f t="shared" si="19"/>
        <v/>
      </c>
      <c r="AG9" s="14" t="s">
        <v>29</v>
      </c>
      <c r="AH9" s="23">
        <f t="shared" si="20"/>
        <v>2</v>
      </c>
      <c r="AI9" s="23" t="str">
        <f t="shared" si="21"/>
        <v/>
      </c>
      <c r="AJ9" s="23" t="str">
        <f t="shared" si="22"/>
        <v/>
      </c>
      <c r="AK9" s="23" t="str">
        <f t="shared" si="23"/>
        <v/>
      </c>
      <c r="AL9" s="14" t="s">
        <v>30</v>
      </c>
      <c r="AM9" s="23">
        <f t="shared" si="24"/>
        <v>2</v>
      </c>
      <c r="AN9" s="23" t="str">
        <f t="shared" si="25"/>
        <v/>
      </c>
      <c r="AO9" s="23" t="str">
        <f t="shared" si="26"/>
        <v/>
      </c>
      <c r="AP9" s="23" t="str">
        <f t="shared" si="27"/>
        <v/>
      </c>
      <c r="AQ9" s="14" t="s">
        <v>31</v>
      </c>
      <c r="AR9" s="23">
        <f t="shared" si="28"/>
        <v>2</v>
      </c>
      <c r="AS9" s="23" t="str">
        <f t="shared" si="29"/>
        <v/>
      </c>
      <c r="AT9" s="23" t="str">
        <f t="shared" si="30"/>
        <v/>
      </c>
      <c r="AU9" s="23" t="str">
        <f t="shared" si="31"/>
        <v/>
      </c>
      <c r="AV9" s="14" t="s">
        <v>32</v>
      </c>
      <c r="AW9" s="23">
        <f t="shared" si="32"/>
        <v>2</v>
      </c>
      <c r="AX9" s="23" t="str">
        <f t="shared" si="33"/>
        <v/>
      </c>
      <c r="AY9" s="23" t="str">
        <f t="shared" si="34"/>
        <v/>
      </c>
      <c r="AZ9" s="23" t="str">
        <f t="shared" si="35"/>
        <v/>
      </c>
      <c r="BA9" s="14" t="s">
        <v>33</v>
      </c>
      <c r="BB9" s="23">
        <f t="shared" si="36"/>
        <v>2</v>
      </c>
      <c r="BC9" s="23" t="str">
        <f t="shared" si="37"/>
        <v/>
      </c>
      <c r="BD9" s="23" t="str">
        <f t="shared" si="38"/>
        <v/>
      </c>
      <c r="BE9" s="23" t="str">
        <f t="shared" si="39"/>
        <v/>
      </c>
      <c r="BF9" s="23" t="str">
        <f t="shared" si="40"/>
        <v/>
      </c>
      <c r="BG9" s="14" t="s">
        <v>14</v>
      </c>
      <c r="BH9" s="23">
        <f t="shared" si="41"/>
        <v>2</v>
      </c>
      <c r="BI9" s="23" t="str">
        <f t="shared" si="42"/>
        <v/>
      </c>
      <c r="BJ9" s="23" t="str">
        <f t="shared" si="43"/>
        <v/>
      </c>
      <c r="BK9" s="23" t="str">
        <f t="shared" si="44"/>
        <v/>
      </c>
      <c r="BL9" s="23" t="str">
        <f t="shared" si="45"/>
        <v/>
      </c>
      <c r="BM9" s="14" t="s">
        <v>15</v>
      </c>
      <c r="BN9" s="23">
        <f t="shared" si="46"/>
        <v>2</v>
      </c>
      <c r="BO9" s="23" t="str">
        <f t="shared" si="47"/>
        <v/>
      </c>
      <c r="BP9" s="23" t="str">
        <f t="shared" si="48"/>
        <v/>
      </c>
      <c r="BQ9" s="23" t="str">
        <f t="shared" si="49"/>
        <v/>
      </c>
      <c r="BR9" s="23" t="str">
        <f t="shared" si="50"/>
        <v/>
      </c>
      <c r="BS9" s="14" t="s">
        <v>16</v>
      </c>
      <c r="BT9" s="23">
        <f t="shared" si="51"/>
        <v>2</v>
      </c>
      <c r="BU9" s="23" t="str">
        <f t="shared" si="52"/>
        <v/>
      </c>
      <c r="BV9" s="23" t="str">
        <f t="shared" si="53"/>
        <v/>
      </c>
      <c r="BW9" s="23" t="str">
        <f t="shared" si="54"/>
        <v/>
      </c>
      <c r="BX9" s="23" t="str">
        <f t="shared" si="55"/>
        <v/>
      </c>
      <c r="BY9" s="14" t="s">
        <v>34</v>
      </c>
      <c r="BZ9" s="23">
        <f t="shared" si="56"/>
        <v>2</v>
      </c>
      <c r="CA9" s="23" t="str">
        <f t="shared" si="57"/>
        <v/>
      </c>
      <c r="CB9" s="23" t="str">
        <f t="shared" si="58"/>
        <v/>
      </c>
      <c r="CC9" s="23" t="str">
        <f t="shared" si="59"/>
        <v/>
      </c>
      <c r="CD9" s="23" t="str">
        <f t="shared" si="60"/>
        <v/>
      </c>
      <c r="CE9" s="14" t="s">
        <v>35</v>
      </c>
      <c r="CF9" s="23">
        <f t="shared" si="61"/>
        <v>2</v>
      </c>
      <c r="CG9" s="23" t="str">
        <f t="shared" si="62"/>
        <v/>
      </c>
      <c r="CH9" s="23" t="str">
        <f t="shared" si="63"/>
        <v/>
      </c>
      <c r="CI9" s="23" t="str">
        <f t="shared" si="64"/>
        <v/>
      </c>
      <c r="CJ9" s="23" t="str">
        <f t="shared" si="65"/>
        <v/>
      </c>
      <c r="CK9" s="14" t="s">
        <v>36</v>
      </c>
      <c r="CL9" s="23">
        <f t="shared" si="66"/>
        <v>2</v>
      </c>
      <c r="CM9" s="23" t="str">
        <f t="shared" si="67"/>
        <v/>
      </c>
      <c r="CN9" s="23" t="str">
        <f t="shared" si="68"/>
        <v/>
      </c>
      <c r="CO9" s="23" t="str">
        <f t="shared" si="69"/>
        <v/>
      </c>
      <c r="CP9" s="23" t="str">
        <f t="shared" si="70"/>
        <v/>
      </c>
      <c r="CQ9" s="15">
        <f t="shared" si="71"/>
        <v>0</v>
      </c>
      <c r="CR9" s="16" t="str">
        <f t="shared" si="72"/>
        <v xml:space="preserve"> </v>
      </c>
    </row>
    <row r="10" spans="1:96" ht="20.25" customHeight="1" x14ac:dyDescent="0.25">
      <c r="A10" s="17">
        <v>8</v>
      </c>
      <c r="B10" s="18" t="str">
        <f>'[1]Впишите фамилии!'!B71</f>
        <v>а</v>
      </c>
      <c r="C10" s="17" t="str">
        <f>'[1]Впишите фамилии!'!C71</f>
        <v>Кузнецов Борис</v>
      </c>
      <c r="D10" s="17" t="str">
        <f>'[1]Впишите фамилии!'!D71</f>
        <v>м</v>
      </c>
      <c r="E10" s="19">
        <v>22</v>
      </c>
      <c r="F10" s="19">
        <v>18</v>
      </c>
      <c r="G10" s="19">
        <v>18</v>
      </c>
      <c r="H10" s="19">
        <v>20</v>
      </c>
      <c r="I10" s="20" t="s">
        <v>14</v>
      </c>
      <c r="J10" s="19">
        <v>19</v>
      </c>
      <c r="K10" s="21">
        <f t="shared" si="73"/>
        <v>97</v>
      </c>
      <c r="L10" s="22">
        <f t="shared" si="1"/>
        <v>5</v>
      </c>
      <c r="M10" s="22">
        <f t="shared" si="2"/>
        <v>5</v>
      </c>
      <c r="N10" s="22">
        <f t="shared" si="3"/>
        <v>4</v>
      </c>
      <c r="O10" s="22">
        <f t="shared" si="4"/>
        <v>5</v>
      </c>
      <c r="P10" s="22">
        <f t="shared" si="5"/>
        <v>4</v>
      </c>
      <c r="Q10" s="13" t="str">
        <f t="shared" si="6"/>
        <v xml:space="preserve"> </v>
      </c>
      <c r="R10" s="14">
        <f>IF(I10="физика",J10," " )</f>
        <v>19</v>
      </c>
      <c r="S10" s="14" t="str">
        <f t="shared" si="8"/>
        <v xml:space="preserve"> </v>
      </c>
      <c r="T10" s="14" t="str">
        <f t="shared" si="9"/>
        <v xml:space="preserve"> </v>
      </c>
      <c r="U10" s="14" t="str">
        <f t="shared" si="10"/>
        <v xml:space="preserve"> </v>
      </c>
      <c r="V10" s="14" t="str">
        <f t="shared" si="11"/>
        <v xml:space="preserve"> </v>
      </c>
      <c r="W10" s="14" t="str">
        <f t="shared" si="12"/>
        <v xml:space="preserve"> </v>
      </c>
      <c r="X10" s="23" t="str">
        <f t="shared" si="13"/>
        <v/>
      </c>
      <c r="Y10" s="23" t="str">
        <f t="shared" si="14"/>
        <v/>
      </c>
      <c r="Z10" s="23" t="str">
        <f t="shared" si="15"/>
        <v/>
      </c>
      <c r="AA10" s="23" t="str">
        <f t="shared" si="16"/>
        <v/>
      </c>
      <c r="AB10" s="23" t="str">
        <f t="shared" si="17"/>
        <v/>
      </c>
      <c r="AC10" s="23">
        <f t="shared" si="18"/>
        <v>1</v>
      </c>
      <c r="AD10" s="23" t="str">
        <f t="shared" si="19"/>
        <v/>
      </c>
      <c r="AG10" s="14" t="s">
        <v>29</v>
      </c>
      <c r="AH10" s="23" t="str">
        <f t="shared" si="20"/>
        <v/>
      </c>
      <c r="AI10" s="23" t="str">
        <f t="shared" si="21"/>
        <v/>
      </c>
      <c r="AJ10" s="23" t="str">
        <f t="shared" si="22"/>
        <v/>
      </c>
      <c r="AK10" s="23">
        <f t="shared" si="23"/>
        <v>5</v>
      </c>
      <c r="AL10" s="14" t="s">
        <v>30</v>
      </c>
      <c r="AM10" s="23" t="str">
        <f t="shared" si="24"/>
        <v/>
      </c>
      <c r="AN10" s="23" t="str">
        <f t="shared" si="25"/>
        <v/>
      </c>
      <c r="AO10" s="23" t="str">
        <f t="shared" si="26"/>
        <v/>
      </c>
      <c r="AP10" s="23">
        <f t="shared" si="27"/>
        <v>5</v>
      </c>
      <c r="AQ10" s="14" t="s">
        <v>31</v>
      </c>
      <c r="AR10" s="23" t="str">
        <f t="shared" si="28"/>
        <v/>
      </c>
      <c r="AS10" s="23" t="str">
        <f t="shared" si="29"/>
        <v/>
      </c>
      <c r="AT10" s="23">
        <f t="shared" si="30"/>
        <v>4</v>
      </c>
      <c r="AU10" s="23" t="str">
        <f t="shared" si="31"/>
        <v/>
      </c>
      <c r="AV10" s="14" t="s">
        <v>32</v>
      </c>
      <c r="AW10" s="23" t="str">
        <f t="shared" si="32"/>
        <v/>
      </c>
      <c r="AX10" s="23" t="str">
        <f t="shared" si="33"/>
        <v/>
      </c>
      <c r="AY10" s="23" t="str">
        <f t="shared" si="34"/>
        <v/>
      </c>
      <c r="AZ10" s="23">
        <f t="shared" si="35"/>
        <v>5</v>
      </c>
      <c r="BA10" s="14" t="s">
        <v>33</v>
      </c>
      <c r="BB10" s="23" t="str">
        <f t="shared" si="36"/>
        <v/>
      </c>
      <c r="BC10" s="23" t="str">
        <f t="shared" si="37"/>
        <v/>
      </c>
      <c r="BD10" s="23">
        <f t="shared" si="38"/>
        <v>4</v>
      </c>
      <c r="BE10" s="23" t="str">
        <f t="shared" si="39"/>
        <v/>
      </c>
      <c r="BF10" s="23">
        <f t="shared" si="40"/>
        <v>4</v>
      </c>
      <c r="BG10" s="14" t="s">
        <v>14</v>
      </c>
      <c r="BH10" s="23" t="str">
        <f t="shared" si="41"/>
        <v/>
      </c>
      <c r="BI10" s="23" t="str">
        <f t="shared" si="42"/>
        <v/>
      </c>
      <c r="BJ10" s="23">
        <f t="shared" si="43"/>
        <v>4</v>
      </c>
      <c r="BK10" s="23" t="str">
        <f t="shared" si="44"/>
        <v/>
      </c>
      <c r="BL10" s="23">
        <f t="shared" si="45"/>
        <v>4</v>
      </c>
      <c r="BM10" s="14" t="s">
        <v>15</v>
      </c>
      <c r="BN10" s="23" t="str">
        <f t="shared" si="46"/>
        <v/>
      </c>
      <c r="BO10" s="23" t="str">
        <f t="shared" si="47"/>
        <v/>
      </c>
      <c r="BP10" s="23">
        <f t="shared" si="48"/>
        <v>4</v>
      </c>
      <c r="BQ10" s="23" t="str">
        <f t="shared" si="49"/>
        <v/>
      </c>
      <c r="BR10" s="23">
        <f t="shared" si="50"/>
        <v>4</v>
      </c>
      <c r="BS10" s="14" t="s">
        <v>16</v>
      </c>
      <c r="BT10" s="23" t="str">
        <f t="shared" si="51"/>
        <v/>
      </c>
      <c r="BU10" s="23" t="str">
        <f t="shared" si="52"/>
        <v/>
      </c>
      <c r="BV10" s="23">
        <f t="shared" si="53"/>
        <v>4</v>
      </c>
      <c r="BW10" s="23" t="str">
        <f t="shared" si="54"/>
        <v/>
      </c>
      <c r="BX10" s="23">
        <f t="shared" si="55"/>
        <v>4</v>
      </c>
      <c r="BY10" s="14" t="s">
        <v>34</v>
      </c>
      <c r="BZ10" s="23" t="str">
        <f t="shared" si="56"/>
        <v/>
      </c>
      <c r="CA10" s="23" t="str">
        <f t="shared" si="57"/>
        <v/>
      </c>
      <c r="CB10" s="23">
        <f t="shared" si="58"/>
        <v>4</v>
      </c>
      <c r="CC10" s="23" t="str">
        <f t="shared" si="59"/>
        <v/>
      </c>
      <c r="CD10" s="23">
        <f t="shared" si="60"/>
        <v>4</v>
      </c>
      <c r="CE10" s="14" t="s">
        <v>35</v>
      </c>
      <c r="CF10" s="23" t="str">
        <f t="shared" si="61"/>
        <v/>
      </c>
      <c r="CG10" s="23" t="str">
        <f t="shared" si="62"/>
        <v/>
      </c>
      <c r="CH10" s="23">
        <f t="shared" si="63"/>
        <v>4</v>
      </c>
      <c r="CI10" s="23" t="str">
        <f t="shared" si="64"/>
        <v/>
      </c>
      <c r="CJ10" s="23">
        <f t="shared" si="65"/>
        <v>4</v>
      </c>
      <c r="CK10" s="14" t="s">
        <v>36</v>
      </c>
      <c r="CL10" s="23" t="str">
        <f t="shared" si="66"/>
        <v/>
      </c>
      <c r="CM10" s="23" t="str">
        <f t="shared" si="67"/>
        <v/>
      </c>
      <c r="CN10" s="23">
        <f t="shared" si="68"/>
        <v>4</v>
      </c>
      <c r="CO10" s="23" t="str">
        <f t="shared" si="69"/>
        <v/>
      </c>
      <c r="CP10" s="23">
        <f t="shared" si="70"/>
        <v>4</v>
      </c>
      <c r="CQ10" s="15">
        <f t="shared" si="71"/>
        <v>79</v>
      </c>
      <c r="CR10" s="16" t="str">
        <f t="shared" si="72"/>
        <v/>
      </c>
    </row>
    <row r="11" spans="1:96" ht="20.25" customHeight="1" x14ac:dyDescent="0.25">
      <c r="A11" s="17">
        <v>9</v>
      </c>
      <c r="B11" s="18" t="str">
        <f>'[1]Впишите фамилии!'!B73</f>
        <v>а</v>
      </c>
      <c r="C11" s="17" t="str">
        <f>'[1]Впишите фамилии!'!C73</f>
        <v>Мадениетов Арлан</v>
      </c>
      <c r="D11" s="17" t="str">
        <f>'[1]Впишите фамилии!'!D73</f>
        <v>м</v>
      </c>
      <c r="E11" s="19">
        <v>22</v>
      </c>
      <c r="F11" s="19">
        <v>25</v>
      </c>
      <c r="G11" s="19">
        <v>15</v>
      </c>
      <c r="H11" s="19">
        <v>16</v>
      </c>
      <c r="I11" s="20" t="s">
        <v>14</v>
      </c>
      <c r="J11" s="19">
        <v>16</v>
      </c>
      <c r="K11" s="21">
        <f t="shared" si="73"/>
        <v>94</v>
      </c>
      <c r="L11" s="22">
        <f t="shared" si="1"/>
        <v>5</v>
      </c>
      <c r="M11" s="22">
        <f t="shared" si="2"/>
        <v>5</v>
      </c>
      <c r="N11" s="22">
        <f t="shared" si="3"/>
        <v>4</v>
      </c>
      <c r="O11" s="22">
        <f t="shared" si="4"/>
        <v>4</v>
      </c>
      <c r="P11" s="22">
        <f t="shared" si="5"/>
        <v>4</v>
      </c>
      <c r="Q11" s="13" t="str">
        <f t="shared" si="6"/>
        <v xml:space="preserve"> </v>
      </c>
      <c r="R11" s="14">
        <f t="shared" si="7"/>
        <v>16</v>
      </c>
      <c r="S11" s="14" t="str">
        <f t="shared" si="8"/>
        <v xml:space="preserve"> </v>
      </c>
      <c r="T11" s="14" t="str">
        <f t="shared" si="9"/>
        <v xml:space="preserve"> </v>
      </c>
      <c r="U11" s="14" t="str">
        <f t="shared" si="10"/>
        <v xml:space="preserve"> </v>
      </c>
      <c r="V11" s="14" t="str">
        <f t="shared" si="11"/>
        <v xml:space="preserve"> </v>
      </c>
      <c r="W11" s="14" t="str">
        <f t="shared" si="12"/>
        <v xml:space="preserve"> </v>
      </c>
      <c r="X11" s="23" t="str">
        <f t="shared" si="13"/>
        <v/>
      </c>
      <c r="Y11" s="23" t="str">
        <f t="shared" si="14"/>
        <v/>
      </c>
      <c r="Z11" s="23" t="str">
        <f t="shared" si="15"/>
        <v/>
      </c>
      <c r="AA11" s="23" t="str">
        <f t="shared" si="16"/>
        <v/>
      </c>
      <c r="AB11" s="23" t="str">
        <f t="shared" si="17"/>
        <v/>
      </c>
      <c r="AC11" s="23">
        <f t="shared" si="18"/>
        <v>1</v>
      </c>
      <c r="AD11" s="23" t="str">
        <f t="shared" si="19"/>
        <v/>
      </c>
      <c r="AG11" s="14" t="s">
        <v>29</v>
      </c>
      <c r="AH11" s="23" t="str">
        <f t="shared" si="20"/>
        <v/>
      </c>
      <c r="AI11" s="23" t="str">
        <f t="shared" si="21"/>
        <v/>
      </c>
      <c r="AJ11" s="23" t="str">
        <f t="shared" si="22"/>
        <v/>
      </c>
      <c r="AK11" s="23">
        <f t="shared" si="23"/>
        <v>5</v>
      </c>
      <c r="AL11" s="14" t="s">
        <v>30</v>
      </c>
      <c r="AM11" s="23" t="str">
        <f t="shared" si="24"/>
        <v/>
      </c>
      <c r="AN11" s="23" t="str">
        <f t="shared" si="25"/>
        <v/>
      </c>
      <c r="AO11" s="23" t="str">
        <f t="shared" si="26"/>
        <v/>
      </c>
      <c r="AP11" s="23">
        <f t="shared" si="27"/>
        <v>5</v>
      </c>
      <c r="AQ11" s="14" t="s">
        <v>31</v>
      </c>
      <c r="AR11" s="23" t="str">
        <f t="shared" si="28"/>
        <v/>
      </c>
      <c r="AS11" s="23" t="str">
        <f t="shared" si="29"/>
        <v/>
      </c>
      <c r="AT11" s="23">
        <f t="shared" si="30"/>
        <v>4</v>
      </c>
      <c r="AU11" s="23" t="str">
        <f t="shared" si="31"/>
        <v/>
      </c>
      <c r="AV11" s="14" t="s">
        <v>32</v>
      </c>
      <c r="AW11" s="23" t="str">
        <f t="shared" si="32"/>
        <v/>
      </c>
      <c r="AX11" s="23" t="str">
        <f t="shared" si="33"/>
        <v/>
      </c>
      <c r="AY11" s="23">
        <f t="shared" si="34"/>
        <v>4</v>
      </c>
      <c r="AZ11" s="23" t="str">
        <f t="shared" si="35"/>
        <v/>
      </c>
      <c r="BA11" s="14" t="s">
        <v>33</v>
      </c>
      <c r="BB11" s="23" t="str">
        <f t="shared" si="36"/>
        <v/>
      </c>
      <c r="BC11" s="23" t="str">
        <f t="shared" si="37"/>
        <v/>
      </c>
      <c r="BD11" s="23">
        <f t="shared" si="38"/>
        <v>4</v>
      </c>
      <c r="BE11" s="23" t="str">
        <f t="shared" si="39"/>
        <v/>
      </c>
      <c r="BF11" s="23">
        <f t="shared" si="40"/>
        <v>4</v>
      </c>
      <c r="BG11" s="14" t="s">
        <v>14</v>
      </c>
      <c r="BH11" s="23" t="str">
        <f t="shared" si="41"/>
        <v/>
      </c>
      <c r="BI11" s="23" t="str">
        <f t="shared" si="42"/>
        <v/>
      </c>
      <c r="BJ11" s="23">
        <f t="shared" si="43"/>
        <v>4</v>
      </c>
      <c r="BK11" s="23" t="str">
        <f t="shared" si="44"/>
        <v/>
      </c>
      <c r="BL11" s="23">
        <f t="shared" si="45"/>
        <v>4</v>
      </c>
      <c r="BM11" s="14" t="s">
        <v>15</v>
      </c>
      <c r="BN11" s="23" t="str">
        <f t="shared" si="46"/>
        <v/>
      </c>
      <c r="BO11" s="23" t="str">
        <f t="shared" si="47"/>
        <v/>
      </c>
      <c r="BP11" s="23">
        <f t="shared" si="48"/>
        <v>4</v>
      </c>
      <c r="BQ11" s="23" t="str">
        <f t="shared" si="49"/>
        <v/>
      </c>
      <c r="BR11" s="23">
        <f t="shared" si="50"/>
        <v>4</v>
      </c>
      <c r="BS11" s="14" t="s">
        <v>16</v>
      </c>
      <c r="BT11" s="23" t="str">
        <f t="shared" si="51"/>
        <v/>
      </c>
      <c r="BU11" s="23" t="str">
        <f t="shared" si="52"/>
        <v/>
      </c>
      <c r="BV11" s="23">
        <f t="shared" si="53"/>
        <v>4</v>
      </c>
      <c r="BW11" s="23" t="str">
        <f t="shared" si="54"/>
        <v/>
      </c>
      <c r="BX11" s="23">
        <f t="shared" si="55"/>
        <v>4</v>
      </c>
      <c r="BY11" s="14" t="s">
        <v>34</v>
      </c>
      <c r="BZ11" s="23" t="str">
        <f t="shared" si="56"/>
        <v/>
      </c>
      <c r="CA11" s="23" t="str">
        <f t="shared" si="57"/>
        <v/>
      </c>
      <c r="CB11" s="23">
        <f t="shared" si="58"/>
        <v>4</v>
      </c>
      <c r="CC11" s="23" t="str">
        <f t="shared" si="59"/>
        <v/>
      </c>
      <c r="CD11" s="23">
        <f t="shared" si="60"/>
        <v>4</v>
      </c>
      <c r="CE11" s="14" t="s">
        <v>35</v>
      </c>
      <c r="CF11" s="23" t="str">
        <f t="shared" si="61"/>
        <v/>
      </c>
      <c r="CG11" s="23" t="str">
        <f t="shared" si="62"/>
        <v/>
      </c>
      <c r="CH11" s="23">
        <f t="shared" si="63"/>
        <v>4</v>
      </c>
      <c r="CI11" s="23" t="str">
        <f t="shared" si="64"/>
        <v/>
      </c>
      <c r="CJ11" s="23">
        <f t="shared" si="65"/>
        <v>4</v>
      </c>
      <c r="CK11" s="14" t="s">
        <v>36</v>
      </c>
      <c r="CL11" s="23" t="str">
        <f t="shared" si="66"/>
        <v/>
      </c>
      <c r="CM11" s="23" t="str">
        <f t="shared" si="67"/>
        <v/>
      </c>
      <c r="CN11" s="23">
        <f t="shared" si="68"/>
        <v>4</v>
      </c>
      <c r="CO11" s="23" t="str">
        <f t="shared" si="69"/>
        <v/>
      </c>
      <c r="CP11" s="23">
        <f t="shared" si="70"/>
        <v>4</v>
      </c>
      <c r="CQ11" s="15">
        <f t="shared" si="71"/>
        <v>69</v>
      </c>
      <c r="CR11" s="16" t="str">
        <f t="shared" si="72"/>
        <v/>
      </c>
    </row>
    <row r="12" spans="1:96" ht="20.25" customHeight="1" x14ac:dyDescent="0.25">
      <c r="A12" s="17">
        <v>10</v>
      </c>
      <c r="B12" s="18" t="str">
        <f>'[1]Впишите фамилии!'!B74</f>
        <v>а</v>
      </c>
      <c r="C12" s="17" t="str">
        <f>'[1]Впишите фамилии!'!C74</f>
        <v>Манат Наргиз</v>
      </c>
      <c r="D12" s="17" t="str">
        <f>'[1]Впишите фамилии!'!D74</f>
        <v>ж</v>
      </c>
      <c r="E12" s="19">
        <v>16</v>
      </c>
      <c r="F12" s="19">
        <v>24</v>
      </c>
      <c r="G12" s="19">
        <v>16</v>
      </c>
      <c r="H12" s="19">
        <v>18</v>
      </c>
      <c r="I12" s="20" t="s">
        <v>37</v>
      </c>
      <c r="J12" s="19">
        <v>23</v>
      </c>
      <c r="K12" s="21">
        <f t="shared" si="0"/>
        <v>97</v>
      </c>
      <c r="L12" s="22">
        <f t="shared" si="1"/>
        <v>4</v>
      </c>
      <c r="M12" s="22">
        <f t="shared" si="2"/>
        <v>5</v>
      </c>
      <c r="N12" s="22">
        <f t="shared" si="3"/>
        <v>4</v>
      </c>
      <c r="O12" s="22">
        <f t="shared" si="4"/>
        <v>4</v>
      </c>
      <c r="P12" s="22">
        <f t="shared" si="5"/>
        <v>5</v>
      </c>
      <c r="Q12" s="13" t="str">
        <f t="shared" si="6"/>
        <v xml:space="preserve"> </v>
      </c>
      <c r="R12" s="14" t="str">
        <f t="shared" si="7"/>
        <v xml:space="preserve"> </v>
      </c>
      <c r="S12" s="14" t="str">
        <f t="shared" si="8"/>
        <v xml:space="preserve"> </v>
      </c>
      <c r="T12" s="14" t="str">
        <f t="shared" si="9"/>
        <v xml:space="preserve"> </v>
      </c>
      <c r="U12" s="14" t="str">
        <f t="shared" si="10"/>
        <v xml:space="preserve"> </v>
      </c>
      <c r="V12" s="14" t="str">
        <f t="shared" si="11"/>
        <v xml:space="preserve"> </v>
      </c>
      <c r="W12" s="14">
        <f t="shared" si="12"/>
        <v>23</v>
      </c>
      <c r="X12" s="23" t="str">
        <f t="shared" si="13"/>
        <v/>
      </c>
      <c r="Y12" s="23" t="str">
        <f t="shared" si="14"/>
        <v/>
      </c>
      <c r="Z12" s="23" t="str">
        <f t="shared" si="15"/>
        <v/>
      </c>
      <c r="AA12" s="23" t="str">
        <f t="shared" si="16"/>
        <v/>
      </c>
      <c r="AB12" s="23" t="str">
        <f t="shared" si="17"/>
        <v/>
      </c>
      <c r="AC12" s="23">
        <f t="shared" si="18"/>
        <v>1</v>
      </c>
      <c r="AD12" s="23" t="str">
        <f t="shared" si="19"/>
        <v/>
      </c>
      <c r="AG12" s="14" t="s">
        <v>29</v>
      </c>
      <c r="AH12" s="23" t="str">
        <f t="shared" si="20"/>
        <v/>
      </c>
      <c r="AI12" s="23" t="str">
        <f t="shared" si="21"/>
        <v/>
      </c>
      <c r="AJ12" s="23">
        <f t="shared" si="22"/>
        <v>4</v>
      </c>
      <c r="AK12" s="23" t="str">
        <f t="shared" si="23"/>
        <v/>
      </c>
      <c r="AL12" s="14" t="s">
        <v>30</v>
      </c>
      <c r="AM12" s="23" t="str">
        <f t="shared" si="24"/>
        <v/>
      </c>
      <c r="AN12" s="23" t="str">
        <f t="shared" si="25"/>
        <v/>
      </c>
      <c r="AO12" s="23" t="str">
        <f t="shared" si="26"/>
        <v/>
      </c>
      <c r="AP12" s="23">
        <f t="shared" si="27"/>
        <v>5</v>
      </c>
      <c r="AQ12" s="14" t="s">
        <v>31</v>
      </c>
      <c r="AR12" s="23" t="str">
        <f t="shared" si="28"/>
        <v/>
      </c>
      <c r="AS12" s="23" t="str">
        <f t="shared" si="29"/>
        <v/>
      </c>
      <c r="AT12" s="23">
        <f t="shared" si="30"/>
        <v>4</v>
      </c>
      <c r="AU12" s="23" t="str">
        <f t="shared" si="31"/>
        <v/>
      </c>
      <c r="AV12" s="14" t="s">
        <v>32</v>
      </c>
      <c r="AW12" s="23" t="str">
        <f t="shared" si="32"/>
        <v/>
      </c>
      <c r="AX12" s="23" t="str">
        <f t="shared" si="33"/>
        <v/>
      </c>
      <c r="AY12" s="23">
        <f t="shared" si="34"/>
        <v>4</v>
      </c>
      <c r="AZ12" s="23" t="str">
        <f t="shared" si="35"/>
        <v/>
      </c>
      <c r="BA12" s="14" t="s">
        <v>33</v>
      </c>
      <c r="BB12" s="23" t="str">
        <f t="shared" si="36"/>
        <v/>
      </c>
      <c r="BC12" s="23" t="str">
        <f t="shared" si="37"/>
        <v/>
      </c>
      <c r="BD12" s="23" t="str">
        <f t="shared" si="38"/>
        <v/>
      </c>
      <c r="BE12" s="23">
        <f t="shared" si="39"/>
        <v>5</v>
      </c>
      <c r="BF12" s="23">
        <f t="shared" si="40"/>
        <v>5</v>
      </c>
      <c r="BG12" s="14" t="s">
        <v>14</v>
      </c>
      <c r="BH12" s="23" t="str">
        <f t="shared" si="41"/>
        <v/>
      </c>
      <c r="BI12" s="23" t="str">
        <f t="shared" si="42"/>
        <v/>
      </c>
      <c r="BJ12" s="23" t="str">
        <f t="shared" si="43"/>
        <v/>
      </c>
      <c r="BK12" s="23">
        <f t="shared" si="44"/>
        <v>5</v>
      </c>
      <c r="BL12" s="23">
        <f t="shared" si="45"/>
        <v>5</v>
      </c>
      <c r="BM12" s="14" t="s">
        <v>15</v>
      </c>
      <c r="BN12" s="23" t="str">
        <f t="shared" si="46"/>
        <v/>
      </c>
      <c r="BO12" s="23" t="str">
        <f t="shared" si="47"/>
        <v/>
      </c>
      <c r="BP12" s="23" t="str">
        <f t="shared" si="48"/>
        <v/>
      </c>
      <c r="BQ12" s="23">
        <f t="shared" si="49"/>
        <v>5</v>
      </c>
      <c r="BR12" s="23">
        <f t="shared" si="50"/>
        <v>5</v>
      </c>
      <c r="BS12" s="14" t="s">
        <v>16</v>
      </c>
      <c r="BT12" s="23" t="str">
        <f t="shared" si="51"/>
        <v/>
      </c>
      <c r="BU12" s="23" t="str">
        <f t="shared" si="52"/>
        <v/>
      </c>
      <c r="BV12" s="23" t="str">
        <f t="shared" si="53"/>
        <v/>
      </c>
      <c r="BW12" s="23">
        <f t="shared" si="54"/>
        <v>5</v>
      </c>
      <c r="BX12" s="23">
        <f t="shared" si="55"/>
        <v>5</v>
      </c>
      <c r="BY12" s="14" t="s">
        <v>34</v>
      </c>
      <c r="BZ12" s="23" t="str">
        <f t="shared" si="56"/>
        <v/>
      </c>
      <c r="CA12" s="23" t="str">
        <f t="shared" si="57"/>
        <v/>
      </c>
      <c r="CB12" s="23" t="str">
        <f t="shared" si="58"/>
        <v/>
      </c>
      <c r="CC12" s="23">
        <f t="shared" si="59"/>
        <v>5</v>
      </c>
      <c r="CD12" s="23">
        <f t="shared" si="60"/>
        <v>5</v>
      </c>
      <c r="CE12" s="14" t="s">
        <v>35</v>
      </c>
      <c r="CF12" s="23" t="str">
        <f t="shared" si="61"/>
        <v/>
      </c>
      <c r="CG12" s="23" t="str">
        <f t="shared" si="62"/>
        <v/>
      </c>
      <c r="CH12" s="23" t="str">
        <f t="shared" si="63"/>
        <v/>
      </c>
      <c r="CI12" s="23">
        <f t="shared" si="64"/>
        <v>5</v>
      </c>
      <c r="CJ12" s="23">
        <f t="shared" si="65"/>
        <v>5</v>
      </c>
      <c r="CK12" s="14" t="s">
        <v>36</v>
      </c>
      <c r="CL12" s="23" t="str">
        <f t="shared" si="66"/>
        <v/>
      </c>
      <c r="CM12" s="23" t="str">
        <f t="shared" si="67"/>
        <v/>
      </c>
      <c r="CN12" s="23" t="str">
        <f t="shared" si="68"/>
        <v/>
      </c>
      <c r="CO12" s="23">
        <f t="shared" si="69"/>
        <v>5</v>
      </c>
      <c r="CP12" s="23">
        <f t="shared" si="70"/>
        <v>5</v>
      </c>
      <c r="CQ12" s="15">
        <f t="shared" si="71"/>
        <v>73</v>
      </c>
      <c r="CR12" s="16" t="str">
        <f t="shared" si="72"/>
        <v/>
      </c>
    </row>
    <row r="13" spans="1:96" ht="20.25" customHeight="1" x14ac:dyDescent="0.25">
      <c r="A13" s="17">
        <v>11</v>
      </c>
      <c r="B13" s="18" t="str">
        <f>'[1]Впишите фамилии!'!B75</f>
        <v>а</v>
      </c>
      <c r="C13" s="17" t="str">
        <f>'[1]Впишите фамилии!'!C75</f>
        <v>Малышко Артур</v>
      </c>
      <c r="D13" s="17" t="str">
        <f>'[1]Впишите фамилии!'!D75</f>
        <v>м</v>
      </c>
      <c r="E13" s="19">
        <v>18</v>
      </c>
      <c r="F13" s="19">
        <v>13</v>
      </c>
      <c r="G13" s="19">
        <v>18</v>
      </c>
      <c r="H13" s="19">
        <v>19</v>
      </c>
      <c r="I13" s="20" t="s">
        <v>33</v>
      </c>
      <c r="J13" s="19">
        <v>23</v>
      </c>
      <c r="K13" s="21">
        <f t="shared" si="0"/>
        <v>91</v>
      </c>
      <c r="L13" s="22">
        <f t="shared" si="1"/>
        <v>4</v>
      </c>
      <c r="M13" s="22">
        <f t="shared" si="2"/>
        <v>4</v>
      </c>
      <c r="N13" s="22">
        <f t="shared" si="3"/>
        <v>4</v>
      </c>
      <c r="O13" s="22">
        <f t="shared" si="4"/>
        <v>4</v>
      </c>
      <c r="P13" s="22">
        <f t="shared" si="5"/>
        <v>5</v>
      </c>
      <c r="Q13" s="13">
        <f t="shared" si="6"/>
        <v>23</v>
      </c>
      <c r="R13" s="14" t="str">
        <f t="shared" si="7"/>
        <v xml:space="preserve"> </v>
      </c>
      <c r="S13" s="14" t="str">
        <f t="shared" si="8"/>
        <v xml:space="preserve"> </v>
      </c>
      <c r="T13" s="14" t="str">
        <f t="shared" si="9"/>
        <v xml:space="preserve"> </v>
      </c>
      <c r="U13" s="14" t="str">
        <f t="shared" si="10"/>
        <v xml:space="preserve"> </v>
      </c>
      <c r="V13" s="14" t="str">
        <f t="shared" si="11"/>
        <v xml:space="preserve"> </v>
      </c>
      <c r="W13" s="14" t="str">
        <f t="shared" si="12"/>
        <v xml:space="preserve"> </v>
      </c>
      <c r="X13" s="23" t="str">
        <f t="shared" si="13"/>
        <v/>
      </c>
      <c r="Y13" s="23" t="str">
        <f t="shared" si="14"/>
        <v/>
      </c>
      <c r="Z13" s="23" t="str">
        <f t="shared" si="15"/>
        <v/>
      </c>
      <c r="AA13" s="23" t="str">
        <f t="shared" si="16"/>
        <v/>
      </c>
      <c r="AB13" s="23" t="str">
        <f t="shared" si="17"/>
        <v/>
      </c>
      <c r="AC13" s="23">
        <f t="shared" si="18"/>
        <v>1</v>
      </c>
      <c r="AD13" s="23" t="str">
        <f t="shared" si="19"/>
        <v/>
      </c>
      <c r="AG13" s="14" t="s">
        <v>29</v>
      </c>
      <c r="AH13" s="23" t="str">
        <f t="shared" si="20"/>
        <v/>
      </c>
      <c r="AI13" s="23" t="str">
        <f t="shared" si="21"/>
        <v/>
      </c>
      <c r="AJ13" s="23">
        <f t="shared" si="22"/>
        <v>4</v>
      </c>
      <c r="AK13" s="23" t="str">
        <f t="shared" si="23"/>
        <v/>
      </c>
      <c r="AL13" s="14" t="s">
        <v>30</v>
      </c>
      <c r="AM13" s="23" t="str">
        <f t="shared" si="24"/>
        <v/>
      </c>
      <c r="AN13" s="23" t="str">
        <f t="shared" si="25"/>
        <v/>
      </c>
      <c r="AO13" s="23">
        <f t="shared" si="26"/>
        <v>4</v>
      </c>
      <c r="AP13" s="23" t="str">
        <f t="shared" si="27"/>
        <v/>
      </c>
      <c r="AQ13" s="14" t="s">
        <v>31</v>
      </c>
      <c r="AR13" s="23" t="str">
        <f t="shared" si="28"/>
        <v/>
      </c>
      <c r="AS13" s="23" t="str">
        <f t="shared" si="29"/>
        <v/>
      </c>
      <c r="AT13" s="23">
        <f t="shared" si="30"/>
        <v>4</v>
      </c>
      <c r="AU13" s="23" t="str">
        <f t="shared" si="31"/>
        <v/>
      </c>
      <c r="AV13" s="14" t="s">
        <v>32</v>
      </c>
      <c r="AW13" s="23" t="str">
        <f t="shared" si="32"/>
        <v/>
      </c>
      <c r="AX13" s="23" t="str">
        <f t="shared" si="33"/>
        <v/>
      </c>
      <c r="AY13" s="23">
        <f t="shared" si="34"/>
        <v>4</v>
      </c>
      <c r="AZ13" s="23" t="str">
        <f t="shared" si="35"/>
        <v/>
      </c>
      <c r="BA13" s="14" t="s">
        <v>33</v>
      </c>
      <c r="BB13" s="23" t="str">
        <f t="shared" si="36"/>
        <v/>
      </c>
      <c r="BC13" s="23" t="str">
        <f t="shared" si="37"/>
        <v/>
      </c>
      <c r="BD13" s="23" t="str">
        <f t="shared" si="38"/>
        <v/>
      </c>
      <c r="BE13" s="23">
        <f t="shared" si="39"/>
        <v>5</v>
      </c>
      <c r="BF13" s="23">
        <f t="shared" si="40"/>
        <v>5</v>
      </c>
      <c r="BG13" s="14" t="s">
        <v>14</v>
      </c>
      <c r="BH13" s="23" t="str">
        <f t="shared" si="41"/>
        <v/>
      </c>
      <c r="BI13" s="23" t="str">
        <f t="shared" si="42"/>
        <v/>
      </c>
      <c r="BJ13" s="23" t="str">
        <f t="shared" si="43"/>
        <v/>
      </c>
      <c r="BK13" s="23">
        <f t="shared" si="44"/>
        <v>5</v>
      </c>
      <c r="BL13" s="23">
        <f t="shared" si="45"/>
        <v>5</v>
      </c>
      <c r="BM13" s="14" t="s">
        <v>15</v>
      </c>
      <c r="BN13" s="23" t="str">
        <f t="shared" si="46"/>
        <v/>
      </c>
      <c r="BO13" s="23" t="str">
        <f t="shared" si="47"/>
        <v/>
      </c>
      <c r="BP13" s="23" t="str">
        <f t="shared" si="48"/>
        <v/>
      </c>
      <c r="BQ13" s="23">
        <f t="shared" si="49"/>
        <v>5</v>
      </c>
      <c r="BR13" s="23">
        <f t="shared" si="50"/>
        <v>5</v>
      </c>
      <c r="BS13" s="14" t="s">
        <v>16</v>
      </c>
      <c r="BT13" s="23" t="str">
        <f t="shared" si="51"/>
        <v/>
      </c>
      <c r="BU13" s="23" t="str">
        <f t="shared" si="52"/>
        <v/>
      </c>
      <c r="BV13" s="23" t="str">
        <f t="shared" si="53"/>
        <v/>
      </c>
      <c r="BW13" s="23">
        <f t="shared" si="54"/>
        <v>5</v>
      </c>
      <c r="BX13" s="23">
        <f t="shared" si="55"/>
        <v>5</v>
      </c>
      <c r="BY13" s="14" t="s">
        <v>34</v>
      </c>
      <c r="BZ13" s="23" t="str">
        <f t="shared" si="56"/>
        <v/>
      </c>
      <c r="CA13" s="23" t="str">
        <f t="shared" si="57"/>
        <v/>
      </c>
      <c r="CB13" s="23" t="str">
        <f t="shared" si="58"/>
        <v/>
      </c>
      <c r="CC13" s="23">
        <f t="shared" si="59"/>
        <v>5</v>
      </c>
      <c r="CD13" s="23">
        <f t="shared" si="60"/>
        <v>5</v>
      </c>
      <c r="CE13" s="14" t="s">
        <v>35</v>
      </c>
      <c r="CF13" s="23" t="str">
        <f t="shared" si="61"/>
        <v/>
      </c>
      <c r="CG13" s="23" t="str">
        <f t="shared" si="62"/>
        <v/>
      </c>
      <c r="CH13" s="23" t="str">
        <f t="shared" si="63"/>
        <v/>
      </c>
      <c r="CI13" s="23">
        <f t="shared" si="64"/>
        <v>5</v>
      </c>
      <c r="CJ13" s="23">
        <f t="shared" si="65"/>
        <v>5</v>
      </c>
      <c r="CK13" s="14" t="s">
        <v>36</v>
      </c>
      <c r="CL13" s="23" t="str">
        <f t="shared" si="66"/>
        <v/>
      </c>
      <c r="CM13" s="23" t="str">
        <f t="shared" si="67"/>
        <v/>
      </c>
      <c r="CN13" s="23" t="str">
        <f t="shared" si="68"/>
        <v/>
      </c>
      <c r="CO13" s="23">
        <f t="shared" si="69"/>
        <v>5</v>
      </c>
      <c r="CP13" s="23">
        <f t="shared" si="70"/>
        <v>5</v>
      </c>
      <c r="CQ13" s="15">
        <f t="shared" si="71"/>
        <v>78</v>
      </c>
      <c r="CR13" s="16" t="str">
        <f t="shared" si="72"/>
        <v/>
      </c>
    </row>
    <row r="14" spans="1:96" ht="20.25" customHeight="1" x14ac:dyDescent="0.25">
      <c r="A14" s="17">
        <v>12</v>
      </c>
      <c r="B14" s="18" t="str">
        <f>'[1]Впишите фамилии!'!B78</f>
        <v>а</v>
      </c>
      <c r="C14" s="17" t="str">
        <f>'[1]Впишите фамилии!'!C78</f>
        <v>Нурдильдинова  Айгерим</v>
      </c>
      <c r="D14" s="17" t="str">
        <f>'[1]Впишите фамилии!'!D78</f>
        <v>ж</v>
      </c>
      <c r="E14" s="19">
        <v>14</v>
      </c>
      <c r="F14" s="19">
        <v>21</v>
      </c>
      <c r="G14" s="19">
        <v>19</v>
      </c>
      <c r="H14" s="19">
        <v>14</v>
      </c>
      <c r="I14" s="20" t="s">
        <v>33</v>
      </c>
      <c r="J14" s="19">
        <v>17</v>
      </c>
      <c r="K14" s="21">
        <f t="shared" si="0"/>
        <v>85</v>
      </c>
      <c r="L14" s="22">
        <f t="shared" si="1"/>
        <v>4</v>
      </c>
      <c r="M14" s="22">
        <f t="shared" si="2"/>
        <v>5</v>
      </c>
      <c r="N14" s="22">
        <f t="shared" si="3"/>
        <v>4</v>
      </c>
      <c r="O14" s="22">
        <f t="shared" si="4"/>
        <v>4</v>
      </c>
      <c r="P14" s="22">
        <f t="shared" si="5"/>
        <v>4</v>
      </c>
      <c r="Q14" s="13">
        <f t="shared" si="6"/>
        <v>17</v>
      </c>
      <c r="R14" s="14" t="str">
        <f t="shared" si="7"/>
        <v xml:space="preserve"> </v>
      </c>
      <c r="S14" s="14" t="str">
        <f t="shared" si="8"/>
        <v xml:space="preserve"> </v>
      </c>
      <c r="T14" s="14" t="str">
        <f t="shared" si="9"/>
        <v xml:space="preserve"> </v>
      </c>
      <c r="U14" s="14" t="str">
        <f t="shared" si="10"/>
        <v xml:space="preserve"> </v>
      </c>
      <c r="V14" s="14" t="str">
        <f t="shared" si="11"/>
        <v xml:space="preserve"> </v>
      </c>
      <c r="W14" s="14" t="str">
        <f t="shared" si="12"/>
        <v xml:space="preserve"> </v>
      </c>
      <c r="X14" s="23" t="str">
        <f t="shared" si="13"/>
        <v/>
      </c>
      <c r="Y14" s="23" t="str">
        <f t="shared" si="14"/>
        <v/>
      </c>
      <c r="Z14" s="23" t="str">
        <f t="shared" si="15"/>
        <v/>
      </c>
      <c r="AA14" s="23" t="str">
        <f t="shared" si="16"/>
        <v/>
      </c>
      <c r="AB14" s="23">
        <f t="shared" si="17"/>
        <v>1</v>
      </c>
      <c r="AC14" s="23" t="str">
        <f t="shared" si="18"/>
        <v/>
      </c>
      <c r="AD14" s="23" t="str">
        <f t="shared" si="19"/>
        <v/>
      </c>
      <c r="AG14" s="14" t="s">
        <v>29</v>
      </c>
      <c r="AH14" s="23" t="str">
        <f t="shared" si="20"/>
        <v/>
      </c>
      <c r="AI14" s="23" t="str">
        <f t="shared" si="21"/>
        <v/>
      </c>
      <c r="AJ14" s="23">
        <f t="shared" si="22"/>
        <v>4</v>
      </c>
      <c r="AK14" s="23" t="str">
        <f t="shared" si="23"/>
        <v/>
      </c>
      <c r="AL14" s="14" t="s">
        <v>30</v>
      </c>
      <c r="AM14" s="23" t="str">
        <f t="shared" si="24"/>
        <v/>
      </c>
      <c r="AN14" s="23" t="str">
        <f t="shared" si="25"/>
        <v/>
      </c>
      <c r="AO14" s="23" t="str">
        <f t="shared" si="26"/>
        <v/>
      </c>
      <c r="AP14" s="23">
        <f t="shared" si="27"/>
        <v>5</v>
      </c>
      <c r="AQ14" s="14" t="s">
        <v>31</v>
      </c>
      <c r="AR14" s="23" t="str">
        <f t="shared" si="28"/>
        <v/>
      </c>
      <c r="AS14" s="23" t="str">
        <f t="shared" si="29"/>
        <v/>
      </c>
      <c r="AT14" s="23">
        <f t="shared" si="30"/>
        <v>4</v>
      </c>
      <c r="AU14" s="23" t="str">
        <f t="shared" si="31"/>
        <v/>
      </c>
      <c r="AV14" s="14" t="s">
        <v>32</v>
      </c>
      <c r="AW14" s="23" t="str">
        <f t="shared" si="32"/>
        <v/>
      </c>
      <c r="AX14" s="23" t="str">
        <f t="shared" si="33"/>
        <v/>
      </c>
      <c r="AY14" s="23">
        <f t="shared" si="34"/>
        <v>4</v>
      </c>
      <c r="AZ14" s="23" t="str">
        <f t="shared" si="35"/>
        <v/>
      </c>
      <c r="BA14" s="14" t="s">
        <v>33</v>
      </c>
      <c r="BB14" s="23" t="str">
        <f t="shared" si="36"/>
        <v/>
      </c>
      <c r="BC14" s="23" t="str">
        <f t="shared" si="37"/>
        <v/>
      </c>
      <c r="BD14" s="23">
        <f t="shared" si="38"/>
        <v>4</v>
      </c>
      <c r="BE14" s="23" t="str">
        <f t="shared" si="39"/>
        <v/>
      </c>
      <c r="BF14" s="23">
        <f t="shared" si="40"/>
        <v>4</v>
      </c>
      <c r="BG14" s="14" t="s">
        <v>14</v>
      </c>
      <c r="BH14" s="23" t="str">
        <f t="shared" si="41"/>
        <v/>
      </c>
      <c r="BI14" s="23" t="str">
        <f t="shared" si="42"/>
        <v/>
      </c>
      <c r="BJ14" s="23">
        <f t="shared" si="43"/>
        <v>4</v>
      </c>
      <c r="BK14" s="23" t="str">
        <f t="shared" si="44"/>
        <v/>
      </c>
      <c r="BL14" s="23">
        <f t="shared" si="45"/>
        <v>4</v>
      </c>
      <c r="BM14" s="14" t="s">
        <v>15</v>
      </c>
      <c r="BN14" s="23" t="str">
        <f t="shared" si="46"/>
        <v/>
      </c>
      <c r="BO14" s="23" t="str">
        <f t="shared" si="47"/>
        <v/>
      </c>
      <c r="BP14" s="23">
        <f t="shared" si="48"/>
        <v>4</v>
      </c>
      <c r="BQ14" s="23" t="str">
        <f t="shared" si="49"/>
        <v/>
      </c>
      <c r="BR14" s="23">
        <f t="shared" si="50"/>
        <v>4</v>
      </c>
      <c r="BS14" s="14" t="s">
        <v>16</v>
      </c>
      <c r="BT14" s="23" t="str">
        <f t="shared" si="51"/>
        <v/>
      </c>
      <c r="BU14" s="23" t="str">
        <f t="shared" si="52"/>
        <v/>
      </c>
      <c r="BV14" s="23">
        <f t="shared" si="53"/>
        <v>4</v>
      </c>
      <c r="BW14" s="23" t="str">
        <f t="shared" si="54"/>
        <v/>
      </c>
      <c r="BX14" s="23">
        <f t="shared" si="55"/>
        <v>4</v>
      </c>
      <c r="BY14" s="14" t="s">
        <v>34</v>
      </c>
      <c r="BZ14" s="23" t="str">
        <f t="shared" si="56"/>
        <v/>
      </c>
      <c r="CA14" s="23" t="str">
        <f t="shared" si="57"/>
        <v/>
      </c>
      <c r="CB14" s="23">
        <f t="shared" si="58"/>
        <v>4</v>
      </c>
      <c r="CC14" s="23" t="str">
        <f t="shared" si="59"/>
        <v/>
      </c>
      <c r="CD14" s="23">
        <f t="shared" si="60"/>
        <v>4</v>
      </c>
      <c r="CE14" s="14" t="s">
        <v>35</v>
      </c>
      <c r="CF14" s="23" t="str">
        <f t="shared" si="61"/>
        <v/>
      </c>
      <c r="CG14" s="23" t="str">
        <f t="shared" si="62"/>
        <v/>
      </c>
      <c r="CH14" s="23">
        <f t="shared" si="63"/>
        <v>4</v>
      </c>
      <c r="CI14" s="23" t="str">
        <f t="shared" si="64"/>
        <v/>
      </c>
      <c r="CJ14" s="23">
        <f t="shared" si="65"/>
        <v>4</v>
      </c>
      <c r="CK14" s="14" t="s">
        <v>36</v>
      </c>
      <c r="CL14" s="23" t="str">
        <f t="shared" si="66"/>
        <v/>
      </c>
      <c r="CM14" s="23" t="str">
        <f t="shared" si="67"/>
        <v/>
      </c>
      <c r="CN14" s="23">
        <f t="shared" si="68"/>
        <v>4</v>
      </c>
      <c r="CO14" s="23" t="str">
        <f t="shared" si="69"/>
        <v/>
      </c>
      <c r="CP14" s="23">
        <f t="shared" si="70"/>
        <v>4</v>
      </c>
      <c r="CQ14" s="15">
        <f t="shared" si="71"/>
        <v>64</v>
      </c>
      <c r="CR14" s="16" t="str">
        <f t="shared" si="72"/>
        <v/>
      </c>
    </row>
    <row r="15" spans="1:96" ht="20.25" customHeight="1" x14ac:dyDescent="0.25">
      <c r="A15" s="17">
        <v>13</v>
      </c>
      <c r="B15" s="18" t="str">
        <f>'[1]Впишите фамилии!'!B80</f>
        <v>а</v>
      </c>
      <c r="C15" s="17" t="str">
        <f>'[1]Впишите фамилии!'!C80</f>
        <v>Тарасов Максим</v>
      </c>
      <c r="D15" s="17" t="str">
        <f>'[1]Впишите фамилии!'!D80</f>
        <v>м</v>
      </c>
      <c r="E15" s="24">
        <v>18</v>
      </c>
      <c r="F15" s="24">
        <v>15</v>
      </c>
      <c r="G15" s="19">
        <v>12</v>
      </c>
      <c r="H15" s="24">
        <v>13</v>
      </c>
      <c r="I15" s="20" t="s">
        <v>14</v>
      </c>
      <c r="J15" s="24">
        <v>13</v>
      </c>
      <c r="K15" s="21">
        <f t="shared" si="0"/>
        <v>71</v>
      </c>
      <c r="L15" s="22">
        <f t="shared" si="1"/>
        <v>4</v>
      </c>
      <c r="M15" s="22">
        <f t="shared" si="2"/>
        <v>4</v>
      </c>
      <c r="N15" s="22">
        <f t="shared" si="3"/>
        <v>3</v>
      </c>
      <c r="O15" s="22">
        <f t="shared" si="4"/>
        <v>4</v>
      </c>
      <c r="P15" s="22">
        <f t="shared" si="5"/>
        <v>4</v>
      </c>
      <c r="Q15" s="13" t="str">
        <f t="shared" si="6"/>
        <v xml:space="preserve"> </v>
      </c>
      <c r="R15" s="14">
        <f t="shared" si="7"/>
        <v>13</v>
      </c>
      <c r="S15" s="14" t="str">
        <f t="shared" si="8"/>
        <v xml:space="preserve"> </v>
      </c>
      <c r="T15" s="14" t="str">
        <f t="shared" si="9"/>
        <v xml:space="preserve"> </v>
      </c>
      <c r="U15" s="14" t="str">
        <f t="shared" si="10"/>
        <v xml:space="preserve"> </v>
      </c>
      <c r="V15" s="14" t="str">
        <f t="shared" si="11"/>
        <v xml:space="preserve"> </v>
      </c>
      <c r="W15" s="14" t="str">
        <f t="shared" si="12"/>
        <v xml:space="preserve"> </v>
      </c>
      <c r="X15" s="23" t="str">
        <f t="shared" si="13"/>
        <v/>
      </c>
      <c r="Y15" s="23" t="str">
        <f t="shared" si="14"/>
        <v/>
      </c>
      <c r="Z15" s="23" t="str">
        <f t="shared" si="15"/>
        <v/>
      </c>
      <c r="AA15" s="23">
        <f t="shared" si="16"/>
        <v>1</v>
      </c>
      <c r="AB15" s="23" t="str">
        <f t="shared" si="17"/>
        <v/>
      </c>
      <c r="AC15" s="23" t="str">
        <f t="shared" si="18"/>
        <v/>
      </c>
      <c r="AD15" s="23" t="str">
        <f t="shared" si="19"/>
        <v/>
      </c>
      <c r="AG15" s="14" t="s">
        <v>29</v>
      </c>
      <c r="AH15" s="23" t="str">
        <f t="shared" si="20"/>
        <v/>
      </c>
      <c r="AI15" s="23" t="str">
        <f t="shared" si="21"/>
        <v/>
      </c>
      <c r="AJ15" s="23">
        <f t="shared" si="22"/>
        <v>4</v>
      </c>
      <c r="AK15" s="23" t="str">
        <f t="shared" si="23"/>
        <v/>
      </c>
      <c r="AL15" s="14" t="s">
        <v>30</v>
      </c>
      <c r="AM15" s="23" t="str">
        <f t="shared" si="24"/>
        <v/>
      </c>
      <c r="AN15" s="23" t="str">
        <f t="shared" si="25"/>
        <v/>
      </c>
      <c r="AO15" s="23">
        <f t="shared" si="26"/>
        <v>4</v>
      </c>
      <c r="AP15" s="23" t="str">
        <f t="shared" si="27"/>
        <v/>
      </c>
      <c r="AQ15" s="14" t="s">
        <v>31</v>
      </c>
      <c r="AR15" s="23" t="str">
        <f t="shared" si="28"/>
        <v/>
      </c>
      <c r="AS15" s="23">
        <f t="shared" si="29"/>
        <v>3</v>
      </c>
      <c r="AT15" s="23" t="str">
        <f t="shared" si="30"/>
        <v/>
      </c>
      <c r="AU15" s="23" t="str">
        <f t="shared" si="31"/>
        <v/>
      </c>
      <c r="AV15" s="14" t="s">
        <v>32</v>
      </c>
      <c r="AW15" s="23" t="str">
        <f t="shared" si="32"/>
        <v/>
      </c>
      <c r="AX15" s="23" t="str">
        <f t="shared" si="33"/>
        <v/>
      </c>
      <c r="AY15" s="23">
        <f t="shared" si="34"/>
        <v>4</v>
      </c>
      <c r="AZ15" s="23" t="str">
        <f t="shared" si="35"/>
        <v/>
      </c>
      <c r="BA15" s="14" t="s">
        <v>33</v>
      </c>
      <c r="BB15" s="23" t="str">
        <f t="shared" si="36"/>
        <v/>
      </c>
      <c r="BC15" s="23">
        <f t="shared" si="37"/>
        <v>3</v>
      </c>
      <c r="BD15" s="23" t="str">
        <f t="shared" si="38"/>
        <v/>
      </c>
      <c r="BE15" s="23" t="str">
        <f t="shared" si="39"/>
        <v/>
      </c>
      <c r="BF15" s="23">
        <f t="shared" si="40"/>
        <v>3</v>
      </c>
      <c r="BG15" s="14" t="s">
        <v>14</v>
      </c>
      <c r="BH15" s="23" t="str">
        <f t="shared" si="41"/>
        <v/>
      </c>
      <c r="BI15" s="23" t="str">
        <f t="shared" si="42"/>
        <v/>
      </c>
      <c r="BJ15" s="23">
        <f t="shared" si="43"/>
        <v>4</v>
      </c>
      <c r="BK15" s="23" t="str">
        <f t="shared" si="44"/>
        <v/>
      </c>
      <c r="BL15" s="23">
        <f t="shared" si="45"/>
        <v>4</v>
      </c>
      <c r="BM15" s="14" t="s">
        <v>15</v>
      </c>
      <c r="BN15" s="23" t="str">
        <f t="shared" si="46"/>
        <v/>
      </c>
      <c r="BO15" s="23" t="str">
        <f t="shared" si="47"/>
        <v/>
      </c>
      <c r="BP15" s="23">
        <f t="shared" si="48"/>
        <v>4</v>
      </c>
      <c r="BQ15" s="23" t="str">
        <f t="shared" si="49"/>
        <v/>
      </c>
      <c r="BR15" s="23">
        <f t="shared" si="50"/>
        <v>4</v>
      </c>
      <c r="BS15" s="14" t="s">
        <v>16</v>
      </c>
      <c r="BT15" s="23" t="str">
        <f t="shared" si="51"/>
        <v/>
      </c>
      <c r="BU15" s="23">
        <f t="shared" si="52"/>
        <v>3</v>
      </c>
      <c r="BV15" s="23" t="str">
        <f t="shared" si="53"/>
        <v/>
      </c>
      <c r="BW15" s="23" t="str">
        <f t="shared" si="54"/>
        <v/>
      </c>
      <c r="BX15" s="23">
        <f t="shared" si="55"/>
        <v>3</v>
      </c>
      <c r="BY15" s="14" t="s">
        <v>34</v>
      </c>
      <c r="BZ15" s="23" t="str">
        <f t="shared" si="56"/>
        <v/>
      </c>
      <c r="CA15" s="23">
        <f t="shared" si="57"/>
        <v>3</v>
      </c>
      <c r="CB15" s="23" t="str">
        <f t="shared" si="58"/>
        <v/>
      </c>
      <c r="CC15" s="23" t="str">
        <f t="shared" si="59"/>
        <v/>
      </c>
      <c r="CD15" s="23">
        <f t="shared" si="60"/>
        <v>3</v>
      </c>
      <c r="CE15" s="14" t="s">
        <v>35</v>
      </c>
      <c r="CF15" s="23" t="str">
        <f t="shared" si="61"/>
        <v/>
      </c>
      <c r="CG15" s="23">
        <f t="shared" si="62"/>
        <v>3</v>
      </c>
      <c r="CH15" s="23" t="str">
        <f t="shared" si="63"/>
        <v/>
      </c>
      <c r="CI15" s="23" t="str">
        <f t="shared" si="64"/>
        <v/>
      </c>
      <c r="CJ15" s="23">
        <f t="shared" si="65"/>
        <v>3</v>
      </c>
      <c r="CK15" s="14" t="s">
        <v>36</v>
      </c>
      <c r="CL15" s="23" t="str">
        <f t="shared" si="66"/>
        <v/>
      </c>
      <c r="CM15" s="23">
        <f t="shared" si="67"/>
        <v>3</v>
      </c>
      <c r="CN15" s="23" t="str">
        <f t="shared" si="68"/>
        <v/>
      </c>
      <c r="CO15" s="23" t="str">
        <f t="shared" si="69"/>
        <v/>
      </c>
      <c r="CP15" s="23">
        <f t="shared" si="70"/>
        <v>3</v>
      </c>
      <c r="CQ15" s="15">
        <f t="shared" si="71"/>
        <v>56</v>
      </c>
      <c r="CR15" s="16" t="str">
        <f t="shared" si="72"/>
        <v/>
      </c>
    </row>
    <row r="16" spans="1:96" ht="20.25" customHeight="1" x14ac:dyDescent="0.25">
      <c r="A16" s="17">
        <v>14</v>
      </c>
      <c r="B16" s="47" t="str">
        <f>'[1]Впишите фамилии!'!B81</f>
        <v>а</v>
      </c>
      <c r="C16" s="46" t="str">
        <f>'[1]Впишите фамилии!'!C81</f>
        <v>Цыбулькин Илья</v>
      </c>
      <c r="D16" s="46" t="str">
        <f>'[1]Впишите фамилии!'!D81</f>
        <v>м</v>
      </c>
      <c r="E16" s="48">
        <v>17</v>
      </c>
      <c r="F16" s="48">
        <v>19</v>
      </c>
      <c r="G16" s="49">
        <v>9</v>
      </c>
      <c r="H16" s="48">
        <v>7</v>
      </c>
      <c r="I16" s="50" t="s">
        <v>33</v>
      </c>
      <c r="J16" s="48">
        <v>14</v>
      </c>
      <c r="K16" s="51">
        <f t="shared" si="0"/>
        <v>66</v>
      </c>
      <c r="L16" s="52">
        <f t="shared" si="1"/>
        <v>4</v>
      </c>
      <c r="M16" s="52">
        <f t="shared" si="2"/>
        <v>5</v>
      </c>
      <c r="N16" s="52">
        <f t="shared" si="3"/>
        <v>3</v>
      </c>
      <c r="O16" s="52">
        <f t="shared" si="4"/>
        <v>3</v>
      </c>
      <c r="P16" s="52">
        <f t="shared" si="5"/>
        <v>4</v>
      </c>
      <c r="Q16" s="53">
        <f t="shared" si="6"/>
        <v>14</v>
      </c>
      <c r="R16" s="54" t="str">
        <f t="shared" si="7"/>
        <v xml:space="preserve"> </v>
      </c>
      <c r="S16" s="54" t="str">
        <f t="shared" si="8"/>
        <v xml:space="preserve"> </v>
      </c>
      <c r="T16" s="54" t="str">
        <f t="shared" si="9"/>
        <v xml:space="preserve"> </v>
      </c>
      <c r="U16" s="54" t="str">
        <f t="shared" si="10"/>
        <v xml:space="preserve"> </v>
      </c>
      <c r="V16" s="54" t="str">
        <f t="shared" si="11"/>
        <v xml:space="preserve"> </v>
      </c>
      <c r="W16" s="54" t="str">
        <f t="shared" si="12"/>
        <v xml:space="preserve"> </v>
      </c>
      <c r="X16" s="55" t="str">
        <f t="shared" si="13"/>
        <v/>
      </c>
      <c r="Y16" s="55" t="str">
        <f t="shared" si="14"/>
        <v/>
      </c>
      <c r="Z16" s="55">
        <f t="shared" si="15"/>
        <v>1</v>
      </c>
      <c r="AA16" s="55" t="str">
        <f t="shared" si="16"/>
        <v/>
      </c>
      <c r="AB16" s="55" t="str">
        <f t="shared" si="17"/>
        <v/>
      </c>
      <c r="AC16" s="55" t="str">
        <f t="shared" si="18"/>
        <v/>
      </c>
      <c r="AD16" s="55" t="str">
        <f t="shared" si="19"/>
        <v/>
      </c>
      <c r="AG16" s="54" t="s">
        <v>29</v>
      </c>
      <c r="AH16" s="55" t="str">
        <f t="shared" si="20"/>
        <v/>
      </c>
      <c r="AI16" s="55" t="str">
        <f t="shared" si="21"/>
        <v/>
      </c>
      <c r="AJ16" s="55">
        <f t="shared" si="22"/>
        <v>4</v>
      </c>
      <c r="AK16" s="55" t="str">
        <f t="shared" si="23"/>
        <v/>
      </c>
      <c r="AL16" s="54" t="s">
        <v>30</v>
      </c>
      <c r="AM16" s="55" t="str">
        <f t="shared" si="24"/>
        <v/>
      </c>
      <c r="AN16" s="55" t="str">
        <f t="shared" si="25"/>
        <v/>
      </c>
      <c r="AO16" s="55" t="str">
        <f t="shared" si="26"/>
        <v/>
      </c>
      <c r="AP16" s="55">
        <f t="shared" si="27"/>
        <v>5</v>
      </c>
      <c r="AQ16" s="54" t="s">
        <v>31</v>
      </c>
      <c r="AR16" s="55" t="str">
        <f t="shared" si="28"/>
        <v/>
      </c>
      <c r="AS16" s="55">
        <f t="shared" si="29"/>
        <v>3</v>
      </c>
      <c r="AT16" s="55" t="str">
        <f t="shared" si="30"/>
        <v/>
      </c>
      <c r="AU16" s="55" t="str">
        <f t="shared" si="31"/>
        <v/>
      </c>
      <c r="AV16" s="54" t="s">
        <v>32</v>
      </c>
      <c r="AW16" s="55" t="str">
        <f t="shared" si="32"/>
        <v/>
      </c>
      <c r="AX16" s="55">
        <f t="shared" si="33"/>
        <v>3</v>
      </c>
      <c r="AY16" s="55" t="str">
        <f t="shared" si="34"/>
        <v/>
      </c>
      <c r="AZ16" s="55" t="str">
        <f t="shared" si="35"/>
        <v/>
      </c>
      <c r="BA16" s="54" t="s">
        <v>33</v>
      </c>
      <c r="BB16" s="55" t="str">
        <f t="shared" si="36"/>
        <v/>
      </c>
      <c r="BC16" s="55" t="str">
        <f t="shared" si="37"/>
        <v/>
      </c>
      <c r="BD16" s="55">
        <f t="shared" si="38"/>
        <v>4</v>
      </c>
      <c r="BE16" s="55" t="str">
        <f t="shared" si="39"/>
        <v/>
      </c>
      <c r="BF16" s="55">
        <f t="shared" si="40"/>
        <v>4</v>
      </c>
      <c r="BG16" s="54" t="s">
        <v>14</v>
      </c>
      <c r="BH16" s="55" t="str">
        <f t="shared" si="41"/>
        <v/>
      </c>
      <c r="BI16" s="55" t="str">
        <f t="shared" si="42"/>
        <v/>
      </c>
      <c r="BJ16" s="55">
        <f t="shared" si="43"/>
        <v>4</v>
      </c>
      <c r="BK16" s="55" t="str">
        <f t="shared" si="44"/>
        <v/>
      </c>
      <c r="BL16" s="55">
        <f t="shared" si="45"/>
        <v>4</v>
      </c>
      <c r="BM16" s="54" t="s">
        <v>15</v>
      </c>
      <c r="BN16" s="55" t="str">
        <f t="shared" si="46"/>
        <v/>
      </c>
      <c r="BO16" s="55" t="str">
        <f t="shared" si="47"/>
        <v/>
      </c>
      <c r="BP16" s="55">
        <f t="shared" si="48"/>
        <v>4</v>
      </c>
      <c r="BQ16" s="55" t="str">
        <f t="shared" si="49"/>
        <v/>
      </c>
      <c r="BR16" s="55">
        <f t="shared" si="50"/>
        <v>4</v>
      </c>
      <c r="BS16" s="54" t="s">
        <v>16</v>
      </c>
      <c r="BT16" s="55" t="str">
        <f t="shared" si="51"/>
        <v/>
      </c>
      <c r="BU16" s="55" t="str">
        <f t="shared" si="52"/>
        <v/>
      </c>
      <c r="BV16" s="55">
        <f t="shared" si="53"/>
        <v>4</v>
      </c>
      <c r="BW16" s="55" t="str">
        <f t="shared" si="54"/>
        <v/>
      </c>
      <c r="BX16" s="55">
        <f t="shared" si="55"/>
        <v>4</v>
      </c>
      <c r="BY16" s="54" t="s">
        <v>34</v>
      </c>
      <c r="BZ16" s="55" t="str">
        <f t="shared" si="56"/>
        <v/>
      </c>
      <c r="CA16" s="55" t="str">
        <f t="shared" si="57"/>
        <v/>
      </c>
      <c r="CB16" s="55">
        <f t="shared" si="58"/>
        <v>4</v>
      </c>
      <c r="CC16" s="55" t="str">
        <f t="shared" si="59"/>
        <v/>
      </c>
      <c r="CD16" s="55">
        <f t="shared" si="60"/>
        <v>4</v>
      </c>
      <c r="CE16" s="54" t="s">
        <v>35</v>
      </c>
      <c r="CF16" s="55" t="str">
        <f t="shared" si="61"/>
        <v/>
      </c>
      <c r="CG16" s="55" t="str">
        <f t="shared" si="62"/>
        <v/>
      </c>
      <c r="CH16" s="55">
        <f t="shared" si="63"/>
        <v>4</v>
      </c>
      <c r="CI16" s="55" t="str">
        <f t="shared" si="64"/>
        <v/>
      </c>
      <c r="CJ16" s="55">
        <f t="shared" si="65"/>
        <v>4</v>
      </c>
      <c r="CK16" s="54" t="s">
        <v>36</v>
      </c>
      <c r="CL16" s="55" t="str">
        <f t="shared" si="66"/>
        <v/>
      </c>
      <c r="CM16" s="55" t="str">
        <f t="shared" si="67"/>
        <v/>
      </c>
      <c r="CN16" s="55">
        <f t="shared" si="68"/>
        <v>4</v>
      </c>
      <c r="CO16" s="55" t="str">
        <f t="shared" si="69"/>
        <v/>
      </c>
      <c r="CP16" s="55">
        <f t="shared" si="70"/>
        <v>4</v>
      </c>
      <c r="CQ16" s="56">
        <f t="shared" si="71"/>
        <v>47</v>
      </c>
      <c r="CR16" s="40" t="str">
        <f t="shared" si="72"/>
        <v>не прошёл</v>
      </c>
    </row>
    <row r="17" spans="1:96" ht="20.25" customHeight="1" x14ac:dyDescent="0.25">
      <c r="A17" s="57"/>
      <c r="B17" s="58" t="s">
        <v>38</v>
      </c>
      <c r="C17" s="59" t="s">
        <v>39</v>
      </c>
      <c r="D17" s="60">
        <f>'[1]Впишите фамилии!'!D90</f>
        <v>0</v>
      </c>
      <c r="E17" s="61">
        <f>SUM(E3:E16)/AE17</f>
        <v>18.416666666666668</v>
      </c>
      <c r="F17" s="61">
        <f>SUM(F3:F16)/AE17</f>
        <v>20.25</v>
      </c>
      <c r="G17" s="61">
        <f>SUM(G3:G16)/AE17</f>
        <v>15.5</v>
      </c>
      <c r="H17" s="61">
        <f>SUM(H3:H16)/AE17</f>
        <v>15.833333333333334</v>
      </c>
      <c r="I17" s="61"/>
      <c r="J17" s="61"/>
      <c r="K17" s="61">
        <f>SUM(K3:K16)/AE17</f>
        <v>87.666666666666671</v>
      </c>
      <c r="L17" s="61">
        <f>SUM(L3:L16)/AE17</f>
        <v>4.333333333333333</v>
      </c>
      <c r="M17" s="61">
        <f>SUM(M3:M16)/AE17</f>
        <v>4.75</v>
      </c>
      <c r="N17" s="61">
        <f>SUM(N3:N16)/AE17</f>
        <v>3.75</v>
      </c>
      <c r="O17" s="61">
        <f>SUM(O3:O16)/AE17</f>
        <v>4</v>
      </c>
      <c r="P17" s="61">
        <f>SUM(P3:P16)/AE17</f>
        <v>4.25</v>
      </c>
      <c r="Q17" s="62"/>
      <c r="R17" s="62"/>
      <c r="S17" s="62"/>
      <c r="T17" s="62"/>
      <c r="U17" s="62"/>
      <c r="V17" s="62"/>
      <c r="W17" s="62" t="str">
        <f t="shared" si="12"/>
        <v xml:space="preserve"> </v>
      </c>
      <c r="X17" s="63">
        <f>SUM(X3:X16)</f>
        <v>0</v>
      </c>
      <c r="Y17" s="63">
        <f>SUM(Y3:Y16)</f>
        <v>0</v>
      </c>
      <c r="Z17" s="63">
        <f>SUM(Z3:Z16)</f>
        <v>1</v>
      </c>
      <c r="AA17" s="63">
        <f>SUM(AA3:AA16)</f>
        <v>3</v>
      </c>
      <c r="AB17" s="63">
        <f>SUM(AB3:AB16)</f>
        <v>1</v>
      </c>
      <c r="AC17" s="63">
        <f>SUM(AC3:AC16)</f>
        <v>6</v>
      </c>
      <c r="AD17" s="63">
        <f>SUM(AD3:AD16)</f>
        <v>1</v>
      </c>
      <c r="AE17" s="64">
        <f>IF(SUM(X17:AD17)&lt;=0,1,AF17)</f>
        <v>12</v>
      </c>
      <c r="AF17" s="64">
        <f>SUM(X17:AD17)</f>
        <v>12</v>
      </c>
      <c r="AG17" s="62"/>
      <c r="AH17" s="65"/>
      <c r="AI17" s="65"/>
      <c r="AJ17" s="65"/>
      <c r="AK17" s="65"/>
      <c r="AL17" s="62"/>
      <c r="AM17" s="65"/>
      <c r="AN17" s="65"/>
      <c r="AO17" s="65"/>
      <c r="AP17" s="65"/>
      <c r="AQ17" s="62"/>
      <c r="AR17" s="65"/>
      <c r="AS17" s="65"/>
      <c r="AT17" s="65"/>
      <c r="AU17" s="65"/>
      <c r="AV17" s="62"/>
      <c r="AW17" s="65"/>
      <c r="AX17" s="65"/>
      <c r="AY17" s="65"/>
      <c r="AZ17" s="65"/>
      <c r="BA17" s="62"/>
      <c r="BB17" s="65"/>
      <c r="BC17" s="65"/>
      <c r="BD17" s="65"/>
      <c r="BE17" s="65"/>
      <c r="BF17" s="65"/>
      <c r="BG17" s="62"/>
      <c r="BH17" s="65"/>
      <c r="BI17" s="65"/>
      <c r="BJ17" s="65"/>
      <c r="BK17" s="65"/>
      <c r="BL17" s="65"/>
      <c r="BM17" s="62"/>
      <c r="BN17" s="65"/>
      <c r="BO17" s="65"/>
      <c r="BP17" s="65"/>
      <c r="BQ17" s="65"/>
      <c r="BR17" s="65"/>
      <c r="BS17" s="62"/>
      <c r="BT17" s="65"/>
      <c r="BU17" s="65"/>
      <c r="BV17" s="65"/>
      <c r="BW17" s="65"/>
      <c r="BX17" s="65"/>
      <c r="BY17" s="62"/>
      <c r="BZ17" s="65"/>
      <c r="CA17" s="65"/>
      <c r="CB17" s="65"/>
      <c r="CC17" s="65"/>
      <c r="CD17" s="65"/>
      <c r="CE17" s="62"/>
      <c r="CF17" s="65"/>
      <c r="CG17" s="65"/>
      <c r="CH17" s="65"/>
      <c r="CI17" s="65"/>
      <c r="CJ17" s="65"/>
      <c r="CK17" s="62"/>
      <c r="CL17" s="65"/>
      <c r="CM17" s="65"/>
      <c r="CN17" s="65"/>
      <c r="CO17" s="65"/>
      <c r="CP17" s="65"/>
      <c r="CQ17" s="61">
        <f>SUM(CQ3:CQ16)/AE17</f>
        <v>67.416666666666671</v>
      </c>
      <c r="CR17" s="66"/>
    </row>
    <row r="18" spans="1:96" s="36" customFormat="1" ht="20.25" customHeight="1" x14ac:dyDescent="0.25">
      <c r="A18" s="41"/>
      <c r="B18" s="42"/>
      <c r="C18" s="43"/>
      <c r="D18" s="4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X18" s="37"/>
      <c r="Y18" s="37"/>
      <c r="Z18" s="37"/>
      <c r="AA18" s="37"/>
      <c r="AB18" s="37"/>
      <c r="AC18" s="37"/>
      <c r="AD18" s="37"/>
      <c r="AE18" s="45"/>
      <c r="AF18" s="45"/>
      <c r="AH18" s="38"/>
      <c r="AI18" s="38"/>
      <c r="AJ18" s="38"/>
      <c r="AK18" s="38"/>
      <c r="AM18" s="38"/>
      <c r="AN18" s="38"/>
      <c r="AO18" s="38"/>
      <c r="AP18" s="38"/>
      <c r="AR18" s="38"/>
      <c r="AS18" s="38"/>
      <c r="AT18" s="38"/>
      <c r="AU18" s="38"/>
      <c r="AW18" s="38"/>
      <c r="AX18" s="38"/>
      <c r="AY18" s="38"/>
      <c r="AZ18" s="38"/>
      <c r="BB18" s="38"/>
      <c r="BC18" s="38"/>
      <c r="BD18" s="38"/>
      <c r="BE18" s="38"/>
      <c r="BF18" s="38"/>
      <c r="BH18" s="38"/>
      <c r="BI18" s="38"/>
      <c r="BJ18" s="38"/>
      <c r="BK18" s="38"/>
      <c r="BL18" s="38"/>
      <c r="BN18" s="38"/>
      <c r="BO18" s="38"/>
      <c r="BP18" s="38"/>
      <c r="BQ18" s="38"/>
      <c r="BR18" s="38"/>
      <c r="BT18" s="38"/>
      <c r="BU18" s="38"/>
      <c r="BV18" s="38"/>
      <c r="BW18" s="38"/>
      <c r="BX18" s="38"/>
      <c r="BZ18" s="38"/>
      <c r="CA18" s="38"/>
      <c r="CB18" s="38"/>
      <c r="CC18" s="38"/>
      <c r="CD18" s="38"/>
      <c r="CF18" s="38"/>
      <c r="CG18" s="38"/>
      <c r="CH18" s="38"/>
      <c r="CI18" s="38"/>
      <c r="CJ18" s="38"/>
      <c r="CL18" s="38"/>
      <c r="CM18" s="38"/>
      <c r="CN18" s="38"/>
      <c r="CO18" s="38"/>
      <c r="CP18" s="38"/>
      <c r="CQ18" s="35"/>
      <c r="CR18" s="39"/>
    </row>
    <row r="19" spans="1:96" s="36" customFormat="1" ht="20.25" customHeight="1" x14ac:dyDescent="0.25">
      <c r="A19" s="41"/>
      <c r="B19" s="42"/>
      <c r="C19" s="43"/>
      <c r="D19" s="4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X19" s="37"/>
      <c r="Y19" s="37"/>
      <c r="Z19" s="37"/>
      <c r="AA19" s="37"/>
      <c r="AB19" s="37"/>
      <c r="AC19" s="37"/>
      <c r="AD19" s="37"/>
      <c r="AE19" s="45"/>
      <c r="AF19" s="45"/>
      <c r="AH19" s="38"/>
      <c r="AI19" s="38"/>
      <c r="AJ19" s="38"/>
      <c r="AK19" s="38"/>
      <c r="AM19" s="38"/>
      <c r="AN19" s="38"/>
      <c r="AO19" s="38"/>
      <c r="AP19" s="38"/>
      <c r="AR19" s="38"/>
      <c r="AS19" s="38"/>
      <c r="AT19" s="38"/>
      <c r="AU19" s="38"/>
      <c r="AW19" s="38"/>
      <c r="AX19" s="38"/>
      <c r="AY19" s="38"/>
      <c r="AZ19" s="38"/>
      <c r="BB19" s="38"/>
      <c r="BC19" s="38"/>
      <c r="BD19" s="38"/>
      <c r="BE19" s="38"/>
      <c r="BF19" s="38"/>
      <c r="BH19" s="38"/>
      <c r="BI19" s="38"/>
      <c r="BJ19" s="38"/>
      <c r="BK19" s="38"/>
      <c r="BL19" s="38"/>
      <c r="BN19" s="38"/>
      <c r="BO19" s="38"/>
      <c r="BP19" s="38"/>
      <c r="BQ19" s="38"/>
      <c r="BR19" s="38"/>
      <c r="BT19" s="38"/>
      <c r="BU19" s="38"/>
      <c r="BV19" s="38"/>
      <c r="BW19" s="38"/>
      <c r="BX19" s="38"/>
      <c r="BZ19" s="38"/>
      <c r="CA19" s="38"/>
      <c r="CB19" s="38"/>
      <c r="CC19" s="38"/>
      <c r="CD19" s="38"/>
      <c r="CF19" s="38"/>
      <c r="CG19" s="38"/>
      <c r="CH19" s="38"/>
      <c r="CI19" s="38"/>
      <c r="CJ19" s="38"/>
      <c r="CL19" s="38"/>
      <c r="CM19" s="38"/>
      <c r="CN19" s="38"/>
      <c r="CO19" s="38"/>
      <c r="CP19" s="38"/>
      <c r="CQ19" s="35"/>
      <c r="CR19" s="39"/>
    </row>
    <row r="20" spans="1:96" ht="70.5" customHeight="1" x14ac:dyDescent="0.2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2" t="s">
        <v>43</v>
      </c>
      <c r="M20" s="2"/>
      <c r="N20" s="2"/>
      <c r="O20" s="2"/>
      <c r="P20" s="2"/>
    </row>
    <row r="21" spans="1:96" ht="32.25" customHeight="1" x14ac:dyDescent="0.2">
      <c r="A21" s="4" t="s">
        <v>0</v>
      </c>
      <c r="B21" s="4" t="s">
        <v>1</v>
      </c>
      <c r="C21" s="4" t="s">
        <v>2</v>
      </c>
      <c r="D21" s="4"/>
      <c r="E21" s="5" t="s">
        <v>3</v>
      </c>
      <c r="F21" s="5" t="s">
        <v>4</v>
      </c>
      <c r="G21" s="5" t="s">
        <v>5</v>
      </c>
      <c r="H21" s="5" t="s">
        <v>6</v>
      </c>
      <c r="I21" s="6" t="s">
        <v>7</v>
      </c>
      <c r="J21" s="6"/>
      <c r="K21" s="7" t="s">
        <v>8</v>
      </c>
      <c r="L21" s="5" t="s">
        <v>9</v>
      </c>
      <c r="M21" s="5" t="s">
        <v>10</v>
      </c>
      <c r="N21" s="8" t="s">
        <v>11</v>
      </c>
      <c r="O21" s="8" t="s">
        <v>6</v>
      </c>
      <c r="P21" s="8" t="s">
        <v>12</v>
      </c>
      <c r="Q21" s="9" t="s">
        <v>13</v>
      </c>
      <c r="R21" s="10" t="s">
        <v>14</v>
      </c>
      <c r="S21" s="10" t="s">
        <v>15</v>
      </c>
      <c r="T21" s="10" t="s">
        <v>16</v>
      </c>
      <c r="U21" s="10" t="s">
        <v>17</v>
      </c>
      <c r="V21" s="10" t="s">
        <v>18</v>
      </c>
      <c r="W21" s="10" t="s">
        <v>19</v>
      </c>
      <c r="X21" s="11" t="s">
        <v>20</v>
      </c>
      <c r="Y21" s="11" t="s">
        <v>21</v>
      </c>
      <c r="Z21" s="11" t="s">
        <v>22</v>
      </c>
      <c r="AA21" s="11" t="s">
        <v>23</v>
      </c>
      <c r="AB21" s="11" t="s">
        <v>24</v>
      </c>
      <c r="AC21" s="11" t="s">
        <v>25</v>
      </c>
      <c r="AD21" s="11" t="s">
        <v>26</v>
      </c>
      <c r="CQ21" s="12" t="s">
        <v>27</v>
      </c>
      <c r="CR21" s="12" t="s">
        <v>28</v>
      </c>
    </row>
    <row r="22" spans="1:96" ht="18.75" customHeight="1" x14ac:dyDescent="0.25">
      <c r="A22" s="17">
        <f>'[1]Впишите фамилии!'!E60</f>
        <v>1</v>
      </c>
      <c r="B22" s="18" t="str">
        <f>'[1]Впишите фамилии!'!F60</f>
        <v>б</v>
      </c>
      <c r="C22" s="17" t="str">
        <f>'[1]Впишите фамилии!'!G60</f>
        <v xml:space="preserve">Алимбаев Темирлан </v>
      </c>
      <c r="D22" s="17" t="str">
        <f>'[1]Впишите фамилии!'!H60</f>
        <v>м</v>
      </c>
      <c r="E22" s="19">
        <v>16</v>
      </c>
      <c r="F22" s="19">
        <v>18</v>
      </c>
      <c r="G22" s="19">
        <v>13</v>
      </c>
      <c r="H22" s="19">
        <v>14</v>
      </c>
      <c r="I22" s="20" t="s">
        <v>14</v>
      </c>
      <c r="J22" s="19">
        <v>16</v>
      </c>
      <c r="K22" s="26">
        <f t="shared" ref="K22:K35" si="74">E22+F22+G22+H22+J22</f>
        <v>77</v>
      </c>
      <c r="L22" s="22">
        <f t="shared" ref="L22:L35" si="75">IF(E22&gt;20,AK22,IF(E22&gt;13,AJ22,IF(E22=0,"",IF(E22&gt;3,AI22,IF(E22&gt;3,"",AH22)))))</f>
        <v>4</v>
      </c>
      <c r="M22" s="22">
        <f t="shared" ref="M22:M35" si="76">IF(F22&gt;17,AP22,IF(F22&gt;11,AO22,IF(F22&gt;3,AN22,IF(F22=0,"",IF(F22&gt;3,"",AM22)))))</f>
        <v>5</v>
      </c>
      <c r="N22" s="22">
        <f t="shared" ref="N22:N35" si="77">IF(G22&gt;20,AU22,IF(G22&gt;13,AT22,IF(G22&gt;3,AS22,IF(G22=0,"",IF(G22&gt;3,"",AR22)))))</f>
        <v>3</v>
      </c>
      <c r="O22" s="22">
        <f t="shared" ref="O22:O35" si="78">IF(H22&gt;19,AZ22,IF(H22&gt;11,AY22,IF(H22&gt;3,AX22,IF(H22=0,"",IF(H22&gt;3,"",AW22)))))</f>
        <v>4</v>
      </c>
      <c r="P22" s="22">
        <f t="shared" si="5"/>
        <v>4</v>
      </c>
      <c r="Q22" s="13" t="str">
        <f t="shared" ref="Q22:Q51" si="79">IF(I22="биология",J22," " )</f>
        <v xml:space="preserve"> </v>
      </c>
      <c r="R22" s="14">
        <f t="shared" ref="R22:R51" si="80">IF(I22="физика",J22," " )</f>
        <v>16</v>
      </c>
      <c r="S22" s="14" t="str">
        <f t="shared" ref="S22:S51" si="81">IF(I22="химия",J22," " )</f>
        <v xml:space="preserve"> </v>
      </c>
      <c r="T22" s="14" t="str">
        <f t="shared" ref="T22:T51" si="82">IF(I22="литература",J22," " )</f>
        <v xml:space="preserve"> </v>
      </c>
      <c r="U22" s="14" t="str">
        <f t="shared" ref="U22:U51" si="83">IF(I22="вс.история",J22," " )</f>
        <v xml:space="preserve"> </v>
      </c>
      <c r="V22" s="14" t="str">
        <f t="shared" ref="V22:V51" si="84">IF(I22="география",J22," " )</f>
        <v xml:space="preserve"> </v>
      </c>
      <c r="W22" s="14" t="str">
        <f t="shared" si="12"/>
        <v xml:space="preserve"> </v>
      </c>
      <c r="X22" s="23" t="str">
        <f>IF(K22&gt;100,"",IF(K22&gt;90,"",IF(K22&gt;80,"",IF(K22&gt;70,"",IF(K22&gt;60,"",IF(K22=0,"",IF(K22&gt;49,"",1)))))))</f>
        <v/>
      </c>
      <c r="Y22" s="23" t="str">
        <f>IF(K22&gt;100,"",IF(K22&gt;90,"",IF(K22&gt;80,"",IF(K22&gt;70,"",IF(K22&gt;60,"",IF(K22&gt;49,1,IF(K22&gt;40,"","")))))))</f>
        <v/>
      </c>
      <c r="Z22" s="23" t="str">
        <f>IF(K22&gt;100,"",IF(K22&gt;90,"",IF(K22&gt;80,"",IF(K22&gt;70,"",IF(K22&gt;60,1,IF(K22&gt;49,"",IF(K22&gt;40,"","")))))))</f>
        <v/>
      </c>
      <c r="AA22" s="23">
        <f>IF(K22&gt;100,"",IF(K22&gt;90,"",IF(K22&gt;80,"",IF(K22&gt;70,1,IF(K22&gt;60,"",IF(K22&gt;49,"",IF(K22&gt;40,"","")))))))</f>
        <v>1</v>
      </c>
      <c r="AB22" s="23" t="str">
        <f>IF(K22&gt;100,"",IF(K22&gt;90,"",IF(K22&gt;80,1,IF(K22&gt;70,"",IF(K22&gt;60,"",IF(K22&gt;49,"",IF(K22&gt;40,"","")))))))</f>
        <v/>
      </c>
      <c r="AC22" s="23" t="str">
        <f>IF(K22&gt;100,"",IF(K22&gt;90,1,IF(K22&gt;80,"",IF(K22&gt;70,"",IF(K22&gt;60,"",IF(K22&gt;49,"",IF(K22&gt;40,"","")))))))</f>
        <v/>
      </c>
      <c r="AD22" s="23" t="str">
        <f>IF(K22&gt;100,1,IF(K22&gt;90,"",IF(K22&gt;80,"",IF(K22&gt;70,"",IF(K22&gt;60,"",IF(K22&gt;49,"",IF(K22&gt;40,"","")))))))</f>
        <v/>
      </c>
      <c r="AG22" s="14" t="s">
        <v>29</v>
      </c>
      <c r="AH22" s="23" t="str">
        <f t="shared" ref="AH22:AH35" si="85">IF(E22&gt;20,"",IF(E22&gt;13,"",IF(E22&gt;3,"",2)))</f>
        <v/>
      </c>
      <c r="AI22" s="23" t="str">
        <f t="shared" ref="AI22:AI35" si="86">IF(E22&gt;20,"",IF(E22&gt;13,"",IF(E22&gt;3,3,IF(E22&gt;3,"",""))))</f>
        <v/>
      </c>
      <c r="AJ22" s="23">
        <f t="shared" ref="AJ22:AJ35" si="87">IF(E22&gt;20,"",IF(E22&gt;13,4,IF(E22&gt;3,"",IF(E22&gt;3,"",""))))</f>
        <v>4</v>
      </c>
      <c r="AK22" s="23" t="str">
        <f t="shared" ref="AK22:AK35" si="88">IF(E22&gt;20,5,IF(E22&gt;13,"",IF(E22&gt;3,"",IF(E22&gt;3,"",""))))</f>
        <v/>
      </c>
      <c r="AL22" s="14" t="s">
        <v>30</v>
      </c>
      <c r="AM22" s="23" t="str">
        <f t="shared" ref="AM22:AM35" si="89">IF(F22&gt;17,"",IF(F22&gt;11,"",IF(F22&gt;3,"",2)))</f>
        <v/>
      </c>
      <c r="AN22" s="23" t="str">
        <f t="shared" ref="AN22:AN35" si="90">IF(F22&gt;17,"",IF(F22&gt;11,"",IF(F22&gt;3,3,IF(F22&gt;3,"",""))))</f>
        <v/>
      </c>
      <c r="AO22" s="23" t="str">
        <f t="shared" ref="AO22:AO35" si="91">IF(F22&gt;17,"",IF(F22&gt;11,4,IF(F22&gt;3,"",IF(F22&gt;3,"",""))))</f>
        <v/>
      </c>
      <c r="AP22" s="23">
        <f t="shared" ref="AP22:AP35" si="92">IF(F22&gt;17,5,IF(F22&gt;11,"",IF(F22&gt;3,"",IF(F22&gt;3,"",""))))</f>
        <v>5</v>
      </c>
      <c r="AQ22" s="14" t="s">
        <v>31</v>
      </c>
      <c r="AR22" s="23" t="str">
        <f t="shared" ref="AR22:AR35" si="93">IF(G22&gt;20,"",IF(G22&gt;13,"",IF(G22&gt;3,"",2)))</f>
        <v/>
      </c>
      <c r="AS22" s="23">
        <f t="shared" ref="AS22:AS35" si="94">IF(G22&gt;20,"",IF(G22&gt;13,"",IF(G22&gt;3,3,IF(G22&gt;3,"",""))))</f>
        <v>3</v>
      </c>
      <c r="AT22" s="23" t="str">
        <f t="shared" ref="AT22:AT35" si="95">IF(G22&gt;20,"",IF(G22&gt;13,4,IF(G22&gt;3,"",IF(G22&gt;3,"",""))))</f>
        <v/>
      </c>
      <c r="AU22" s="23" t="str">
        <f t="shared" ref="AU22:AU35" si="96">IF(G22&gt;20,5,IF(G22&gt;13,"",IF(G22&gt;3,"",IF(G22&gt;3,"",""))))</f>
        <v/>
      </c>
      <c r="AV22" s="14" t="s">
        <v>32</v>
      </c>
      <c r="AW22" s="23" t="str">
        <f t="shared" ref="AW22:AW35" si="97">IF(H22&gt;19,"",IF(H22&gt;11,"",IF(H22&gt;3,"",2)))</f>
        <v/>
      </c>
      <c r="AX22" s="23" t="str">
        <f t="shared" ref="AX22:AX35" si="98">IF(H22&gt;19,"",IF(H22&gt;11,"",IF(H22&gt;3,3,IF(H22&gt;3,"",""))))</f>
        <v/>
      </c>
      <c r="AY22" s="23">
        <f t="shared" ref="AY22:AY35" si="99">IF(H22&gt;19,"",IF(H22&gt;11,4,IF(H22&gt;3,"",IF(H22&gt;3,"",""))))</f>
        <v>4</v>
      </c>
      <c r="AZ22" s="23" t="str">
        <f t="shared" ref="AZ22:AZ35" si="100">IF(H22&gt;19,5,IF(H22&gt;11,"",IF(H22&gt;3,"",IF(H22&gt;3,"",""))))</f>
        <v/>
      </c>
      <c r="BA22" s="14" t="s">
        <v>33</v>
      </c>
      <c r="BB22" s="23" t="str">
        <f t="shared" ref="BB22:BB35" si="101">IF(J22&gt;20,"",IF(J22&gt;13,"",IF(J22&gt;3,"",2)))</f>
        <v/>
      </c>
      <c r="BC22" s="23" t="str">
        <f t="shared" ref="BC22:BC35" si="102">IF(J22&gt;20,"",IF(J22&gt;13,"",IF(J22&gt;3,3,IF(J22&gt;3,"",""))))</f>
        <v/>
      </c>
      <c r="BD22" s="23">
        <f t="shared" ref="BD22:BD35" si="103">IF(J22&gt;20,"",IF(J22&gt;13,4,IF(J22&gt;3,"",IF(J22&gt;3,"",""))))</f>
        <v>4</v>
      </c>
      <c r="BE22" s="23" t="str">
        <f t="shared" ref="BE22:BE35" si="104">IF(J22&gt;20,5,IF(J22&gt;13,"",IF(J22&gt;3,"",IF(J22&gt;3,"",""))))</f>
        <v/>
      </c>
      <c r="BF22" s="23">
        <f t="shared" ref="BF22:BF35" si="105">IF(J22&gt;20,BE22,IF(J22&gt;13,BD22,IF(J22&gt;3,BC22,IF(J22=0,"",IF(J22&gt;3,"",BB22)))))</f>
        <v>4</v>
      </c>
      <c r="BG22" s="14" t="s">
        <v>14</v>
      </c>
      <c r="BH22" s="23" t="str">
        <f t="shared" ref="BH22:BH35" si="106">IF(J22&gt;19,"",IF(J22&gt;11,"",IF(J22&gt;3,"",2)))</f>
        <v/>
      </c>
      <c r="BI22" s="23" t="str">
        <f t="shared" ref="BI22:BI35" si="107">IF(J22&gt;19,"",IF(J22&gt;11,"",IF(J22&gt;3,3,IF(J22&gt;3,"",""))))</f>
        <v/>
      </c>
      <c r="BJ22" s="23">
        <f t="shared" ref="BJ22:BJ35" si="108">IF(J22&gt;19,"",IF(J22&gt;11,4,IF(J22&gt;3,"",IF(J22&gt;3,"",""))))</f>
        <v>4</v>
      </c>
      <c r="BK22" s="23" t="str">
        <f t="shared" ref="BK22:BK35" si="109">IF(J22&gt;19,5,IF(J22&gt;11,"",IF(J22&gt;3,"",IF(J22&gt;3,"",""))))</f>
        <v/>
      </c>
      <c r="BL22" s="23">
        <f t="shared" ref="BL22:BL35" si="110">IF(J22&gt;19,BK22,IF(J22&gt;11,BJ22,IF(J22&gt;3,BI22,IF(J22=0,"",IF(J22&gt;3,"",BH22)))))</f>
        <v>4</v>
      </c>
      <c r="BM22" s="14" t="s">
        <v>15</v>
      </c>
      <c r="BN22" s="23" t="str">
        <f t="shared" ref="BN22:BN35" si="111">IF(J22&gt;19,"",IF(J22&gt;11,"",IF(J22&gt;3,"",2)))</f>
        <v/>
      </c>
      <c r="BO22" s="23" t="str">
        <f t="shared" ref="BO22:BO35" si="112">IF(J22&gt;19,"",IF(J22&gt;11,"",IF(J22&gt;3,3,IF(J22&gt;3,"",""))))</f>
        <v/>
      </c>
      <c r="BP22" s="23">
        <f t="shared" ref="BP22:BP35" si="113">IF(J22&gt;19,"",IF(J22&gt;11,4,IF(J22&gt;3,"",IF(J22&gt;3,"",""))))</f>
        <v>4</v>
      </c>
      <c r="BQ22" s="23" t="str">
        <f t="shared" ref="BQ22:BQ35" si="114">IF(J22&gt;19,5,IF(J22&gt;11,"",IF(J22&gt;3,"",IF(J22&gt;3,"",""))))</f>
        <v/>
      </c>
      <c r="BR22" s="23">
        <f t="shared" ref="BR22:BR35" si="115">IF(J22&gt;19,BQ22,IF(J22&gt;11,BP22,IF(J22&gt;3,BO22,IF(J22=0,"",IF(J22&gt;3,"",BN22)))))</f>
        <v>4</v>
      </c>
      <c r="BS22" s="14" t="s">
        <v>16</v>
      </c>
      <c r="BT22" s="23" t="str">
        <f t="shared" ref="BT22:BT35" si="116">IF(J22&gt;20,"",IF(J22&gt;13,"",IF(J22&gt;3,"",2)))</f>
        <v/>
      </c>
      <c r="BU22" s="23" t="str">
        <f t="shared" ref="BU22:BU35" si="117">IF(J22&gt;20,"",IF(J22&gt;13,"",IF(J22&gt;3,3,IF(J22&gt;3,"",""))))</f>
        <v/>
      </c>
      <c r="BV22" s="23">
        <f t="shared" ref="BV22:BV35" si="118">IF(J22&gt;20,"",IF(J22&gt;13,4,IF(J22&gt;3,"",IF(J22&gt;3,"",""))))</f>
        <v>4</v>
      </c>
      <c r="BW22" s="23" t="str">
        <f t="shared" ref="BW22:BW35" si="119">IF(J22&gt;20,5,IF(J22&gt;13,"",IF(J22&gt;3,"",IF(J22&gt;3,"",""))))</f>
        <v/>
      </c>
      <c r="BX22" s="23">
        <f t="shared" ref="BX22:BX35" si="120">IF(J22&gt;20,BW22,IF(J22&gt;13,BV22,IF(J22&gt;3,BU22,IF(J22=0,"",IF(J22&gt;3,"",BT22)))))</f>
        <v>4</v>
      </c>
      <c r="BY22" s="14" t="s">
        <v>34</v>
      </c>
      <c r="BZ22" s="23" t="str">
        <f t="shared" ref="BZ22:BZ35" si="121">IF(J22&gt;20,"",IF(J22&gt;13,"",IF(J22&gt;3,"",2)))</f>
        <v/>
      </c>
      <c r="CA22" s="23" t="str">
        <f t="shared" ref="CA22:CA35" si="122">IF(J22&gt;20,"",IF(J22&gt;13,"",IF(J22&gt;3,3,IF(J22&gt;3,"",""))))</f>
        <v/>
      </c>
      <c r="CB22" s="23">
        <f t="shared" ref="CB22:CB35" si="123">IF(J22&gt;20,"",IF(J22&gt;13,4,IF(J22&gt;3,"",IF(J22&gt;3,"",""))))</f>
        <v>4</v>
      </c>
      <c r="CC22" s="23" t="str">
        <f t="shared" ref="CC22:CC35" si="124">IF(J22&gt;20,5,IF(J22&gt;13,"",IF(J22&gt;3,"",IF(J22&gt;3,"",""))))</f>
        <v/>
      </c>
      <c r="CD22" s="23">
        <f t="shared" ref="CD22:CD35" si="125">IF(J22&gt;20,CC22,IF(J22&gt;13,CB22,IF(J22&gt;3,CA22,IF(J22=0,"",IF(J22&gt;3,"",BZ22)))))</f>
        <v>4</v>
      </c>
      <c r="CE22" s="14" t="s">
        <v>35</v>
      </c>
      <c r="CF22" s="23" t="str">
        <f t="shared" ref="CF22:CF35" si="126">IF(J22&gt;20,"",IF(J22&gt;13,"",IF(J22&gt;3,"",2)))</f>
        <v/>
      </c>
      <c r="CG22" s="23" t="str">
        <f t="shared" ref="CG22:CG35" si="127">IF(J22&gt;20,"",IF(J22&gt;13,"",IF(J22&gt;3,3,IF(J22&gt;3,"",""))))</f>
        <v/>
      </c>
      <c r="CH22" s="23">
        <f t="shared" ref="CH22:CH35" si="128">IF(J22&gt;20,"",IF(J22&gt;13,4,IF(J22&gt;3,"",IF(J22&gt;3,"",""))))</f>
        <v>4</v>
      </c>
      <c r="CI22" s="23" t="str">
        <f t="shared" ref="CI22:CI35" si="129">IF(J22&gt;20,5,IF(J22&gt;13,"",IF(J22&gt;3,"",IF(J22&gt;3,"",""))))</f>
        <v/>
      </c>
      <c r="CJ22" s="23">
        <f t="shared" ref="CJ22:CJ35" si="130">IF(J22&gt;20,CI22,IF(J22&gt;13,CH22,IF(J22&gt;3,CG22,IF(J22=0,"",IF(J22&gt;3,"",CF22)))))</f>
        <v>4</v>
      </c>
      <c r="CK22" s="14" t="s">
        <v>36</v>
      </c>
      <c r="CL22" s="23" t="str">
        <f t="shared" ref="CL22:CL35" si="131">IF(J22&gt;20,"",IF(J22&gt;13,"",IF(J22&gt;3,"",2)))</f>
        <v/>
      </c>
      <c r="CM22" s="23" t="str">
        <f t="shared" ref="CM22:CM35" si="132">IF(J22&gt;20,"",IF(J22&gt;13,"",IF(J22&gt;3,3,IF(J22&gt;3,"",""))))</f>
        <v/>
      </c>
      <c r="CN22" s="23">
        <f t="shared" ref="CN22:CN35" si="133">IF(J22&gt;20,"",IF(J22&gt;13,4,IF(J22&gt;3,"",IF(J22&gt;3,"",""))))</f>
        <v>4</v>
      </c>
      <c r="CO22" s="23" t="str">
        <f t="shared" ref="CO22:CO35" si="134">IF(J22&gt;20,5,IF(J22&gt;13,"",IF(J22&gt;3,"",IF(J22&gt;3,"",""))))</f>
        <v/>
      </c>
      <c r="CP22" s="23">
        <f t="shared" ref="CP22:CP35" si="135">IF(J22&gt;20,CO22,IF(J22&gt;13,CN22,IF(J22&gt;3,CM22,IF(J22=0,"",IF(J22&gt;3,"",CL22)))))</f>
        <v>4</v>
      </c>
      <c r="CQ22" s="15">
        <f t="shared" si="71"/>
        <v>59</v>
      </c>
      <c r="CR22" s="16" t="str">
        <f t="shared" si="72"/>
        <v/>
      </c>
    </row>
    <row r="23" spans="1:96" ht="18.75" customHeight="1" x14ac:dyDescent="0.25">
      <c r="A23" s="17">
        <f>'[1]Впишите фамилии!'!E61</f>
        <v>2</v>
      </c>
      <c r="B23" s="18" t="str">
        <f>'[1]Впишите фамилии!'!F61</f>
        <v>б</v>
      </c>
      <c r="C23" s="17" t="str">
        <f>'[1]Впишите фамилии!'!G61</f>
        <v xml:space="preserve">Амангельді Ануар  </v>
      </c>
      <c r="D23" s="17" t="str">
        <f>'[1]Впишите фамилии!'!H61</f>
        <v>м</v>
      </c>
      <c r="E23" s="19">
        <v>12</v>
      </c>
      <c r="F23" s="19">
        <v>17</v>
      </c>
      <c r="G23" s="19">
        <v>20</v>
      </c>
      <c r="H23" s="19">
        <v>6</v>
      </c>
      <c r="I23" s="20" t="s">
        <v>14</v>
      </c>
      <c r="J23" s="19">
        <v>12</v>
      </c>
      <c r="K23" s="26">
        <f t="shared" si="74"/>
        <v>67</v>
      </c>
      <c r="L23" s="22">
        <f t="shared" si="75"/>
        <v>3</v>
      </c>
      <c r="M23" s="22">
        <f t="shared" si="76"/>
        <v>4</v>
      </c>
      <c r="N23" s="22">
        <f t="shared" si="77"/>
        <v>4</v>
      </c>
      <c r="O23" s="22">
        <f t="shared" si="78"/>
        <v>3</v>
      </c>
      <c r="P23" s="22">
        <f t="shared" si="5"/>
        <v>4</v>
      </c>
      <c r="Q23" s="13" t="str">
        <f t="shared" si="79"/>
        <v xml:space="preserve"> </v>
      </c>
      <c r="R23" s="14">
        <f t="shared" si="80"/>
        <v>12</v>
      </c>
      <c r="S23" s="14" t="str">
        <f t="shared" si="81"/>
        <v xml:space="preserve"> </v>
      </c>
      <c r="T23" s="14" t="str">
        <f t="shared" si="82"/>
        <v xml:space="preserve"> </v>
      </c>
      <c r="U23" s="14" t="str">
        <f t="shared" si="83"/>
        <v xml:space="preserve"> </v>
      </c>
      <c r="V23" s="14" t="str">
        <f t="shared" si="84"/>
        <v xml:space="preserve"> </v>
      </c>
      <c r="W23" s="14" t="str">
        <f t="shared" si="12"/>
        <v xml:space="preserve"> </v>
      </c>
      <c r="X23" s="23" t="str">
        <f t="shared" ref="X23:X35" si="136">IF(K23&gt;100,"",IF(K23&gt;90,"",IF(K23&gt;80,"",IF(K23&gt;70,"",IF(K23&gt;60,"",IF(K23=0,"",IF(K23&gt;49,"",1)))))))</f>
        <v/>
      </c>
      <c r="Y23" s="23" t="str">
        <f t="shared" ref="Y23:Y35" si="137">IF(K23&gt;100,"",IF(K23&gt;90,"",IF(K23&gt;80,"",IF(K23&gt;70,"",IF(K23&gt;60,"",IF(K23&gt;49,1,IF(K23&gt;40,"","")))))))</f>
        <v/>
      </c>
      <c r="Z23" s="23">
        <f t="shared" ref="Z23:Z35" si="138">IF(K23&gt;100,"",IF(K23&gt;90,"",IF(K23&gt;80,"",IF(K23&gt;70,"",IF(K23&gt;60,1,IF(K23&gt;49,"",IF(K23&gt;40,"","")))))))</f>
        <v>1</v>
      </c>
      <c r="AA23" s="23" t="str">
        <f t="shared" ref="AA23:AA35" si="139">IF(K23&gt;100,"",IF(K23&gt;90,"",IF(K23&gt;80,"",IF(K23&gt;70,1,IF(K23&gt;60,"",IF(K23&gt;49,"",IF(K23&gt;40,"","")))))))</f>
        <v/>
      </c>
      <c r="AB23" s="23" t="str">
        <f t="shared" ref="AB23:AB35" si="140">IF(K23&gt;100,"",IF(K23&gt;90,"",IF(K23&gt;80,1,IF(K23&gt;70,"",IF(K23&gt;60,"",IF(K23&gt;49,"",IF(K23&gt;40,"","")))))))</f>
        <v/>
      </c>
      <c r="AC23" s="23" t="str">
        <f t="shared" ref="AC23:AC35" si="141">IF(K23&gt;100,"",IF(K23&gt;90,1,IF(K23&gt;80,"",IF(K23&gt;70,"",IF(K23&gt;60,"",IF(K23&gt;49,"",IF(K23&gt;40,"","")))))))</f>
        <v/>
      </c>
      <c r="AD23" s="23" t="str">
        <f t="shared" ref="AD23:AD35" si="142">IF(K23&gt;100,1,IF(K23&gt;90,"",IF(K23&gt;80,"",IF(K23&gt;70,"",IF(K23&gt;60,"",IF(K23&gt;49,"",IF(K23&gt;40,"","")))))))</f>
        <v/>
      </c>
      <c r="AG23" s="14" t="s">
        <v>29</v>
      </c>
      <c r="AH23" s="23" t="str">
        <f t="shared" si="85"/>
        <v/>
      </c>
      <c r="AI23" s="23">
        <f t="shared" si="86"/>
        <v>3</v>
      </c>
      <c r="AJ23" s="23" t="str">
        <f t="shared" si="87"/>
        <v/>
      </c>
      <c r="AK23" s="23" t="str">
        <f t="shared" si="88"/>
        <v/>
      </c>
      <c r="AL23" s="14" t="s">
        <v>30</v>
      </c>
      <c r="AM23" s="23" t="str">
        <f t="shared" si="89"/>
        <v/>
      </c>
      <c r="AN23" s="23" t="str">
        <f t="shared" si="90"/>
        <v/>
      </c>
      <c r="AO23" s="23">
        <f t="shared" si="91"/>
        <v>4</v>
      </c>
      <c r="AP23" s="23" t="str">
        <f t="shared" si="92"/>
        <v/>
      </c>
      <c r="AQ23" s="14" t="s">
        <v>31</v>
      </c>
      <c r="AR23" s="23" t="str">
        <f t="shared" si="93"/>
        <v/>
      </c>
      <c r="AS23" s="23" t="str">
        <f t="shared" si="94"/>
        <v/>
      </c>
      <c r="AT23" s="23">
        <f t="shared" si="95"/>
        <v>4</v>
      </c>
      <c r="AU23" s="23" t="str">
        <f t="shared" si="96"/>
        <v/>
      </c>
      <c r="AV23" s="14" t="s">
        <v>32</v>
      </c>
      <c r="AW23" s="23" t="str">
        <f t="shared" si="97"/>
        <v/>
      </c>
      <c r="AX23" s="23">
        <f t="shared" si="98"/>
        <v>3</v>
      </c>
      <c r="AY23" s="23" t="str">
        <f t="shared" si="99"/>
        <v/>
      </c>
      <c r="AZ23" s="23" t="str">
        <f t="shared" si="100"/>
        <v/>
      </c>
      <c r="BA23" s="14" t="s">
        <v>33</v>
      </c>
      <c r="BB23" s="23" t="str">
        <f t="shared" si="101"/>
        <v/>
      </c>
      <c r="BC23" s="23">
        <f t="shared" si="102"/>
        <v>3</v>
      </c>
      <c r="BD23" s="23" t="str">
        <f t="shared" si="103"/>
        <v/>
      </c>
      <c r="BE23" s="23" t="str">
        <f t="shared" si="104"/>
        <v/>
      </c>
      <c r="BF23" s="23">
        <f t="shared" si="105"/>
        <v>3</v>
      </c>
      <c r="BG23" s="14" t="s">
        <v>14</v>
      </c>
      <c r="BH23" s="23" t="str">
        <f t="shared" si="106"/>
        <v/>
      </c>
      <c r="BI23" s="23" t="str">
        <f t="shared" si="107"/>
        <v/>
      </c>
      <c r="BJ23" s="23">
        <f t="shared" si="108"/>
        <v>4</v>
      </c>
      <c r="BK23" s="23" t="str">
        <f t="shared" si="109"/>
        <v/>
      </c>
      <c r="BL23" s="23">
        <f t="shared" si="110"/>
        <v>4</v>
      </c>
      <c r="BM23" s="14" t="s">
        <v>15</v>
      </c>
      <c r="BN23" s="23" t="str">
        <f t="shared" si="111"/>
        <v/>
      </c>
      <c r="BO23" s="23" t="str">
        <f t="shared" si="112"/>
        <v/>
      </c>
      <c r="BP23" s="23">
        <f t="shared" si="113"/>
        <v>4</v>
      </c>
      <c r="BQ23" s="23" t="str">
        <f t="shared" si="114"/>
        <v/>
      </c>
      <c r="BR23" s="23">
        <f t="shared" si="115"/>
        <v>4</v>
      </c>
      <c r="BS23" s="14" t="s">
        <v>16</v>
      </c>
      <c r="BT23" s="23" t="str">
        <f t="shared" si="116"/>
        <v/>
      </c>
      <c r="BU23" s="23">
        <f t="shared" si="117"/>
        <v>3</v>
      </c>
      <c r="BV23" s="23" t="str">
        <f t="shared" si="118"/>
        <v/>
      </c>
      <c r="BW23" s="23" t="str">
        <f t="shared" si="119"/>
        <v/>
      </c>
      <c r="BX23" s="23">
        <f t="shared" si="120"/>
        <v>3</v>
      </c>
      <c r="BY23" s="14" t="s">
        <v>34</v>
      </c>
      <c r="BZ23" s="23" t="str">
        <f t="shared" si="121"/>
        <v/>
      </c>
      <c r="CA23" s="23">
        <f t="shared" si="122"/>
        <v>3</v>
      </c>
      <c r="CB23" s="23" t="str">
        <f t="shared" si="123"/>
        <v/>
      </c>
      <c r="CC23" s="23" t="str">
        <f t="shared" si="124"/>
        <v/>
      </c>
      <c r="CD23" s="23">
        <f t="shared" si="125"/>
        <v>3</v>
      </c>
      <c r="CE23" s="14" t="s">
        <v>35</v>
      </c>
      <c r="CF23" s="23" t="str">
        <f t="shared" si="126"/>
        <v/>
      </c>
      <c r="CG23" s="23">
        <f t="shared" si="127"/>
        <v>3</v>
      </c>
      <c r="CH23" s="23" t="str">
        <f t="shared" si="128"/>
        <v/>
      </c>
      <c r="CI23" s="23" t="str">
        <f t="shared" si="129"/>
        <v/>
      </c>
      <c r="CJ23" s="23">
        <f t="shared" si="130"/>
        <v>3</v>
      </c>
      <c r="CK23" s="14" t="s">
        <v>36</v>
      </c>
      <c r="CL23" s="23" t="str">
        <f t="shared" si="131"/>
        <v/>
      </c>
      <c r="CM23" s="23">
        <f t="shared" si="132"/>
        <v>3</v>
      </c>
      <c r="CN23" s="23" t="str">
        <f t="shared" si="133"/>
        <v/>
      </c>
      <c r="CO23" s="23" t="str">
        <f t="shared" si="134"/>
        <v/>
      </c>
      <c r="CP23" s="23">
        <f t="shared" si="135"/>
        <v>3</v>
      </c>
      <c r="CQ23" s="15">
        <f t="shared" si="71"/>
        <v>50</v>
      </c>
      <c r="CR23" s="16" t="str">
        <f t="shared" si="72"/>
        <v/>
      </c>
    </row>
    <row r="24" spans="1:96" ht="18.75" customHeight="1" x14ac:dyDescent="0.25">
      <c r="A24" s="17">
        <f>'[1]Впишите фамилии!'!E62</f>
        <v>3</v>
      </c>
      <c r="B24" s="18" t="str">
        <f>'[1]Впишите фамилии!'!F62</f>
        <v>б</v>
      </c>
      <c r="C24" s="17" t="str">
        <f>'[1]Впишите фамилии!'!G62</f>
        <v xml:space="preserve">Аманова Камила </v>
      </c>
      <c r="D24" s="17" t="str">
        <f>'[1]Впишите фамилии!'!H62</f>
        <v>ж</v>
      </c>
      <c r="E24" s="19">
        <v>22</v>
      </c>
      <c r="F24" s="19">
        <v>20</v>
      </c>
      <c r="G24" s="19">
        <v>13</v>
      </c>
      <c r="H24" s="19">
        <v>11</v>
      </c>
      <c r="I24" s="20" t="s">
        <v>33</v>
      </c>
      <c r="J24" s="19">
        <v>16</v>
      </c>
      <c r="K24" s="26">
        <f t="shared" si="74"/>
        <v>82</v>
      </c>
      <c r="L24" s="22">
        <f t="shared" si="75"/>
        <v>5</v>
      </c>
      <c r="M24" s="22">
        <f t="shared" si="76"/>
        <v>5</v>
      </c>
      <c r="N24" s="22">
        <f t="shared" si="77"/>
        <v>3</v>
      </c>
      <c r="O24" s="22">
        <f t="shared" si="78"/>
        <v>3</v>
      </c>
      <c r="P24" s="22">
        <f t="shared" si="5"/>
        <v>4</v>
      </c>
      <c r="Q24" s="13">
        <f t="shared" si="79"/>
        <v>16</v>
      </c>
      <c r="R24" s="14" t="str">
        <f t="shared" si="80"/>
        <v xml:space="preserve"> </v>
      </c>
      <c r="S24" s="14" t="str">
        <f t="shared" si="81"/>
        <v xml:space="preserve"> </v>
      </c>
      <c r="T24" s="14" t="str">
        <f t="shared" si="82"/>
        <v xml:space="preserve"> </v>
      </c>
      <c r="U24" s="14" t="str">
        <f t="shared" si="83"/>
        <v xml:space="preserve"> </v>
      </c>
      <c r="V24" s="14" t="str">
        <f t="shared" si="84"/>
        <v xml:space="preserve"> </v>
      </c>
      <c r="W24" s="14" t="str">
        <f t="shared" si="12"/>
        <v xml:space="preserve"> </v>
      </c>
      <c r="X24" s="23" t="str">
        <f t="shared" si="136"/>
        <v/>
      </c>
      <c r="Y24" s="23" t="str">
        <f t="shared" si="137"/>
        <v/>
      </c>
      <c r="Z24" s="23" t="str">
        <f t="shared" si="138"/>
        <v/>
      </c>
      <c r="AA24" s="23" t="str">
        <f t="shared" si="139"/>
        <v/>
      </c>
      <c r="AB24" s="23">
        <f t="shared" si="140"/>
        <v>1</v>
      </c>
      <c r="AC24" s="23" t="str">
        <f t="shared" si="141"/>
        <v/>
      </c>
      <c r="AD24" s="23" t="str">
        <f t="shared" si="142"/>
        <v/>
      </c>
      <c r="AG24" s="14" t="s">
        <v>29</v>
      </c>
      <c r="AH24" s="23" t="str">
        <f t="shared" si="85"/>
        <v/>
      </c>
      <c r="AI24" s="23" t="str">
        <f t="shared" si="86"/>
        <v/>
      </c>
      <c r="AJ24" s="23" t="str">
        <f t="shared" si="87"/>
        <v/>
      </c>
      <c r="AK24" s="23">
        <f t="shared" si="88"/>
        <v>5</v>
      </c>
      <c r="AL24" s="14" t="s">
        <v>30</v>
      </c>
      <c r="AM24" s="23" t="str">
        <f t="shared" si="89"/>
        <v/>
      </c>
      <c r="AN24" s="23" t="str">
        <f t="shared" si="90"/>
        <v/>
      </c>
      <c r="AO24" s="23" t="str">
        <f t="shared" si="91"/>
        <v/>
      </c>
      <c r="AP24" s="23">
        <f t="shared" si="92"/>
        <v>5</v>
      </c>
      <c r="AQ24" s="14" t="s">
        <v>31</v>
      </c>
      <c r="AR24" s="23" t="str">
        <f t="shared" si="93"/>
        <v/>
      </c>
      <c r="AS24" s="23">
        <f t="shared" si="94"/>
        <v>3</v>
      </c>
      <c r="AT24" s="23" t="str">
        <f t="shared" si="95"/>
        <v/>
      </c>
      <c r="AU24" s="23" t="str">
        <f t="shared" si="96"/>
        <v/>
      </c>
      <c r="AV24" s="14" t="s">
        <v>32</v>
      </c>
      <c r="AW24" s="23" t="str">
        <f t="shared" si="97"/>
        <v/>
      </c>
      <c r="AX24" s="23">
        <f t="shared" si="98"/>
        <v>3</v>
      </c>
      <c r="AY24" s="23" t="str">
        <f t="shared" si="99"/>
        <v/>
      </c>
      <c r="AZ24" s="23" t="str">
        <f t="shared" si="100"/>
        <v/>
      </c>
      <c r="BA24" s="14" t="s">
        <v>33</v>
      </c>
      <c r="BB24" s="23" t="str">
        <f t="shared" si="101"/>
        <v/>
      </c>
      <c r="BC24" s="23" t="str">
        <f t="shared" si="102"/>
        <v/>
      </c>
      <c r="BD24" s="23">
        <f t="shared" si="103"/>
        <v>4</v>
      </c>
      <c r="BE24" s="23" t="str">
        <f t="shared" si="104"/>
        <v/>
      </c>
      <c r="BF24" s="23">
        <f t="shared" si="105"/>
        <v>4</v>
      </c>
      <c r="BG24" s="14" t="s">
        <v>14</v>
      </c>
      <c r="BH24" s="23" t="str">
        <f t="shared" si="106"/>
        <v/>
      </c>
      <c r="BI24" s="23" t="str">
        <f t="shared" si="107"/>
        <v/>
      </c>
      <c r="BJ24" s="23">
        <f t="shared" si="108"/>
        <v>4</v>
      </c>
      <c r="BK24" s="23" t="str">
        <f t="shared" si="109"/>
        <v/>
      </c>
      <c r="BL24" s="23">
        <f t="shared" si="110"/>
        <v>4</v>
      </c>
      <c r="BM24" s="14" t="s">
        <v>15</v>
      </c>
      <c r="BN24" s="23" t="str">
        <f t="shared" si="111"/>
        <v/>
      </c>
      <c r="BO24" s="23" t="str">
        <f t="shared" si="112"/>
        <v/>
      </c>
      <c r="BP24" s="23">
        <f t="shared" si="113"/>
        <v>4</v>
      </c>
      <c r="BQ24" s="23" t="str">
        <f t="shared" si="114"/>
        <v/>
      </c>
      <c r="BR24" s="23">
        <f t="shared" si="115"/>
        <v>4</v>
      </c>
      <c r="BS24" s="14" t="s">
        <v>16</v>
      </c>
      <c r="BT24" s="23" t="str">
        <f t="shared" si="116"/>
        <v/>
      </c>
      <c r="BU24" s="23" t="str">
        <f t="shared" si="117"/>
        <v/>
      </c>
      <c r="BV24" s="23">
        <f t="shared" si="118"/>
        <v>4</v>
      </c>
      <c r="BW24" s="23" t="str">
        <f t="shared" si="119"/>
        <v/>
      </c>
      <c r="BX24" s="23">
        <f t="shared" si="120"/>
        <v>4</v>
      </c>
      <c r="BY24" s="14" t="s">
        <v>34</v>
      </c>
      <c r="BZ24" s="23" t="str">
        <f t="shared" si="121"/>
        <v/>
      </c>
      <c r="CA24" s="23" t="str">
        <f t="shared" si="122"/>
        <v/>
      </c>
      <c r="CB24" s="23">
        <f t="shared" si="123"/>
        <v>4</v>
      </c>
      <c r="CC24" s="23" t="str">
        <f t="shared" si="124"/>
        <v/>
      </c>
      <c r="CD24" s="23">
        <f t="shared" si="125"/>
        <v>4</v>
      </c>
      <c r="CE24" s="14" t="s">
        <v>35</v>
      </c>
      <c r="CF24" s="23" t="str">
        <f t="shared" si="126"/>
        <v/>
      </c>
      <c r="CG24" s="23" t="str">
        <f t="shared" si="127"/>
        <v/>
      </c>
      <c r="CH24" s="23">
        <f t="shared" si="128"/>
        <v>4</v>
      </c>
      <c r="CI24" s="23" t="str">
        <f t="shared" si="129"/>
        <v/>
      </c>
      <c r="CJ24" s="23">
        <f t="shared" si="130"/>
        <v>4</v>
      </c>
      <c r="CK24" s="14" t="s">
        <v>36</v>
      </c>
      <c r="CL24" s="23" t="str">
        <f t="shared" si="131"/>
        <v/>
      </c>
      <c r="CM24" s="23" t="str">
        <f t="shared" si="132"/>
        <v/>
      </c>
      <c r="CN24" s="23">
        <f t="shared" si="133"/>
        <v>4</v>
      </c>
      <c r="CO24" s="23" t="str">
        <f t="shared" si="134"/>
        <v/>
      </c>
      <c r="CP24" s="23">
        <f t="shared" si="135"/>
        <v>4</v>
      </c>
      <c r="CQ24" s="15">
        <f t="shared" si="71"/>
        <v>62</v>
      </c>
      <c r="CR24" s="16" t="str">
        <f t="shared" si="72"/>
        <v/>
      </c>
    </row>
    <row r="25" spans="1:96" ht="18.75" customHeight="1" x14ac:dyDescent="0.25">
      <c r="A25" s="17">
        <f>'[1]Впишите фамилии!'!E63</f>
        <v>4</v>
      </c>
      <c r="B25" s="18" t="str">
        <f>'[1]Впишите фамилии!'!F63</f>
        <v>б</v>
      </c>
      <c r="C25" s="17" t="str">
        <f>'[1]Впишите фамилии!'!G63</f>
        <v xml:space="preserve">Амурбай Әділет </v>
      </c>
      <c r="D25" s="17" t="str">
        <f>'[1]Впишите фамилии!'!H63</f>
        <v>м</v>
      </c>
      <c r="E25" s="19">
        <v>20</v>
      </c>
      <c r="F25" s="19">
        <v>24</v>
      </c>
      <c r="G25" s="19">
        <v>16</v>
      </c>
      <c r="H25" s="19">
        <v>22</v>
      </c>
      <c r="I25" s="20" t="s">
        <v>14</v>
      </c>
      <c r="J25" s="19">
        <v>22</v>
      </c>
      <c r="K25" s="26">
        <f t="shared" si="74"/>
        <v>104</v>
      </c>
      <c r="L25" s="22">
        <f t="shared" si="75"/>
        <v>4</v>
      </c>
      <c r="M25" s="22">
        <f t="shared" si="76"/>
        <v>5</v>
      </c>
      <c r="N25" s="22">
        <f t="shared" si="77"/>
        <v>4</v>
      </c>
      <c r="O25" s="22">
        <f t="shared" si="78"/>
        <v>5</v>
      </c>
      <c r="P25" s="22">
        <f t="shared" si="5"/>
        <v>5</v>
      </c>
      <c r="Q25" s="13" t="str">
        <f t="shared" si="79"/>
        <v xml:space="preserve"> </v>
      </c>
      <c r="R25" s="14">
        <f t="shared" si="80"/>
        <v>22</v>
      </c>
      <c r="S25" s="14" t="str">
        <f t="shared" si="81"/>
        <v xml:space="preserve"> </v>
      </c>
      <c r="T25" s="14" t="str">
        <f t="shared" si="82"/>
        <v xml:space="preserve"> </v>
      </c>
      <c r="U25" s="14" t="str">
        <f t="shared" si="83"/>
        <v xml:space="preserve"> </v>
      </c>
      <c r="V25" s="14" t="str">
        <f t="shared" si="84"/>
        <v xml:space="preserve"> </v>
      </c>
      <c r="W25" s="14" t="str">
        <f t="shared" si="12"/>
        <v xml:space="preserve"> </v>
      </c>
      <c r="X25" s="23" t="str">
        <f t="shared" si="136"/>
        <v/>
      </c>
      <c r="Y25" s="23" t="str">
        <f t="shared" si="137"/>
        <v/>
      </c>
      <c r="Z25" s="23" t="str">
        <f t="shared" si="138"/>
        <v/>
      </c>
      <c r="AA25" s="23" t="str">
        <f t="shared" si="139"/>
        <v/>
      </c>
      <c r="AB25" s="23" t="str">
        <f t="shared" si="140"/>
        <v/>
      </c>
      <c r="AC25" s="23" t="str">
        <f t="shared" si="141"/>
        <v/>
      </c>
      <c r="AD25" s="23">
        <f t="shared" si="142"/>
        <v>1</v>
      </c>
      <c r="AG25" s="14" t="s">
        <v>29</v>
      </c>
      <c r="AH25" s="23" t="str">
        <f t="shared" si="85"/>
        <v/>
      </c>
      <c r="AI25" s="23" t="str">
        <f t="shared" si="86"/>
        <v/>
      </c>
      <c r="AJ25" s="23">
        <f t="shared" si="87"/>
        <v>4</v>
      </c>
      <c r="AK25" s="23" t="str">
        <f t="shared" si="88"/>
        <v/>
      </c>
      <c r="AL25" s="14" t="s">
        <v>30</v>
      </c>
      <c r="AM25" s="23" t="str">
        <f t="shared" si="89"/>
        <v/>
      </c>
      <c r="AN25" s="23" t="str">
        <f t="shared" si="90"/>
        <v/>
      </c>
      <c r="AO25" s="23" t="str">
        <f t="shared" si="91"/>
        <v/>
      </c>
      <c r="AP25" s="23">
        <f t="shared" si="92"/>
        <v>5</v>
      </c>
      <c r="AQ25" s="14" t="s">
        <v>31</v>
      </c>
      <c r="AR25" s="23" t="str">
        <f t="shared" si="93"/>
        <v/>
      </c>
      <c r="AS25" s="23" t="str">
        <f t="shared" si="94"/>
        <v/>
      </c>
      <c r="AT25" s="23">
        <f t="shared" si="95"/>
        <v>4</v>
      </c>
      <c r="AU25" s="23" t="str">
        <f t="shared" si="96"/>
        <v/>
      </c>
      <c r="AV25" s="14" t="s">
        <v>32</v>
      </c>
      <c r="AW25" s="23" t="str">
        <f t="shared" si="97"/>
        <v/>
      </c>
      <c r="AX25" s="23" t="str">
        <f t="shared" si="98"/>
        <v/>
      </c>
      <c r="AY25" s="23" t="str">
        <f t="shared" si="99"/>
        <v/>
      </c>
      <c r="AZ25" s="23">
        <f t="shared" si="100"/>
        <v>5</v>
      </c>
      <c r="BA25" s="14" t="s">
        <v>33</v>
      </c>
      <c r="BB25" s="23" t="str">
        <f t="shared" si="101"/>
        <v/>
      </c>
      <c r="BC25" s="23" t="str">
        <f t="shared" si="102"/>
        <v/>
      </c>
      <c r="BD25" s="23" t="str">
        <f t="shared" si="103"/>
        <v/>
      </c>
      <c r="BE25" s="23">
        <f t="shared" si="104"/>
        <v>5</v>
      </c>
      <c r="BF25" s="23">
        <f t="shared" si="105"/>
        <v>5</v>
      </c>
      <c r="BG25" s="14" t="s">
        <v>14</v>
      </c>
      <c r="BH25" s="23" t="str">
        <f t="shared" si="106"/>
        <v/>
      </c>
      <c r="BI25" s="23" t="str">
        <f t="shared" si="107"/>
        <v/>
      </c>
      <c r="BJ25" s="23" t="str">
        <f t="shared" si="108"/>
        <v/>
      </c>
      <c r="BK25" s="23">
        <f t="shared" si="109"/>
        <v>5</v>
      </c>
      <c r="BL25" s="23">
        <f t="shared" si="110"/>
        <v>5</v>
      </c>
      <c r="BM25" s="14" t="s">
        <v>15</v>
      </c>
      <c r="BN25" s="23" t="str">
        <f t="shared" si="111"/>
        <v/>
      </c>
      <c r="BO25" s="23" t="str">
        <f t="shared" si="112"/>
        <v/>
      </c>
      <c r="BP25" s="23" t="str">
        <f t="shared" si="113"/>
        <v/>
      </c>
      <c r="BQ25" s="23">
        <f t="shared" si="114"/>
        <v>5</v>
      </c>
      <c r="BR25" s="23">
        <f t="shared" si="115"/>
        <v>5</v>
      </c>
      <c r="BS25" s="14" t="s">
        <v>16</v>
      </c>
      <c r="BT25" s="23" t="str">
        <f t="shared" si="116"/>
        <v/>
      </c>
      <c r="BU25" s="23" t="str">
        <f t="shared" si="117"/>
        <v/>
      </c>
      <c r="BV25" s="23" t="str">
        <f t="shared" si="118"/>
        <v/>
      </c>
      <c r="BW25" s="23">
        <f t="shared" si="119"/>
        <v>5</v>
      </c>
      <c r="BX25" s="23">
        <f t="shared" si="120"/>
        <v>5</v>
      </c>
      <c r="BY25" s="14" t="s">
        <v>34</v>
      </c>
      <c r="BZ25" s="23" t="str">
        <f t="shared" si="121"/>
        <v/>
      </c>
      <c r="CA25" s="23" t="str">
        <f t="shared" si="122"/>
        <v/>
      </c>
      <c r="CB25" s="23" t="str">
        <f t="shared" si="123"/>
        <v/>
      </c>
      <c r="CC25" s="23">
        <f t="shared" si="124"/>
        <v>5</v>
      </c>
      <c r="CD25" s="23">
        <f t="shared" si="125"/>
        <v>5</v>
      </c>
      <c r="CE25" s="14" t="s">
        <v>35</v>
      </c>
      <c r="CF25" s="23" t="str">
        <f t="shared" si="126"/>
        <v/>
      </c>
      <c r="CG25" s="23" t="str">
        <f t="shared" si="127"/>
        <v/>
      </c>
      <c r="CH25" s="23" t="str">
        <f t="shared" si="128"/>
        <v/>
      </c>
      <c r="CI25" s="23">
        <f t="shared" si="129"/>
        <v>5</v>
      </c>
      <c r="CJ25" s="23">
        <f t="shared" si="130"/>
        <v>5</v>
      </c>
      <c r="CK25" s="14" t="s">
        <v>36</v>
      </c>
      <c r="CL25" s="23" t="str">
        <f t="shared" si="131"/>
        <v/>
      </c>
      <c r="CM25" s="23" t="str">
        <f t="shared" si="132"/>
        <v/>
      </c>
      <c r="CN25" s="23" t="str">
        <f t="shared" si="133"/>
        <v/>
      </c>
      <c r="CO25" s="23">
        <f t="shared" si="134"/>
        <v>5</v>
      </c>
      <c r="CP25" s="23">
        <f t="shared" si="135"/>
        <v>5</v>
      </c>
      <c r="CQ25" s="15">
        <f t="shared" si="71"/>
        <v>80</v>
      </c>
      <c r="CR25" s="16" t="str">
        <f t="shared" si="72"/>
        <v/>
      </c>
    </row>
    <row r="26" spans="1:96" ht="18.75" customHeight="1" x14ac:dyDescent="0.25">
      <c r="A26" s="17">
        <f>'[1]Впишите фамилии!'!E64</f>
        <v>5</v>
      </c>
      <c r="B26" s="18" t="str">
        <f>'[1]Впишите фамилии!'!F64</f>
        <v>б</v>
      </c>
      <c r="C26" s="17" t="str">
        <f>'[1]Впишите фамилии!'!G64</f>
        <v xml:space="preserve">Васильев Кирилл </v>
      </c>
      <c r="D26" s="17" t="str">
        <f>'[1]Впишите фамилии!'!H64</f>
        <v>м</v>
      </c>
      <c r="E26" s="19">
        <v>18</v>
      </c>
      <c r="F26" s="19">
        <v>21</v>
      </c>
      <c r="G26" s="19">
        <v>18</v>
      </c>
      <c r="H26" s="19">
        <v>17</v>
      </c>
      <c r="I26" s="20" t="s">
        <v>33</v>
      </c>
      <c r="J26" s="19">
        <v>20</v>
      </c>
      <c r="K26" s="26">
        <f t="shared" si="74"/>
        <v>94</v>
      </c>
      <c r="L26" s="22">
        <f t="shared" si="75"/>
        <v>4</v>
      </c>
      <c r="M26" s="22">
        <f t="shared" si="76"/>
        <v>5</v>
      </c>
      <c r="N26" s="22">
        <f t="shared" si="77"/>
        <v>4</v>
      </c>
      <c r="O26" s="22">
        <f t="shared" si="78"/>
        <v>4</v>
      </c>
      <c r="P26" s="22">
        <f t="shared" si="5"/>
        <v>4</v>
      </c>
      <c r="Q26" s="13">
        <f t="shared" si="79"/>
        <v>20</v>
      </c>
      <c r="R26" s="14" t="str">
        <f t="shared" si="80"/>
        <v xml:space="preserve"> </v>
      </c>
      <c r="S26" s="14" t="str">
        <f t="shared" si="81"/>
        <v xml:space="preserve"> </v>
      </c>
      <c r="T26" s="14" t="str">
        <f t="shared" si="82"/>
        <v xml:space="preserve"> </v>
      </c>
      <c r="U26" s="14" t="str">
        <f t="shared" si="83"/>
        <v xml:space="preserve"> </v>
      </c>
      <c r="V26" s="14" t="str">
        <f t="shared" si="84"/>
        <v xml:space="preserve"> </v>
      </c>
      <c r="W26" s="14" t="str">
        <f t="shared" si="12"/>
        <v xml:space="preserve"> </v>
      </c>
      <c r="X26" s="23" t="str">
        <f t="shared" si="136"/>
        <v/>
      </c>
      <c r="Y26" s="23" t="str">
        <f t="shared" si="137"/>
        <v/>
      </c>
      <c r="Z26" s="23" t="str">
        <f t="shared" si="138"/>
        <v/>
      </c>
      <c r="AA26" s="23" t="str">
        <f t="shared" si="139"/>
        <v/>
      </c>
      <c r="AB26" s="23" t="str">
        <f t="shared" si="140"/>
        <v/>
      </c>
      <c r="AC26" s="23">
        <f t="shared" si="141"/>
        <v>1</v>
      </c>
      <c r="AD26" s="23" t="str">
        <f t="shared" si="142"/>
        <v/>
      </c>
      <c r="AG26" s="14" t="s">
        <v>29</v>
      </c>
      <c r="AH26" s="23" t="str">
        <f t="shared" si="85"/>
        <v/>
      </c>
      <c r="AI26" s="23" t="str">
        <f t="shared" si="86"/>
        <v/>
      </c>
      <c r="AJ26" s="23">
        <f t="shared" si="87"/>
        <v>4</v>
      </c>
      <c r="AK26" s="23" t="str">
        <f t="shared" si="88"/>
        <v/>
      </c>
      <c r="AL26" s="14" t="s">
        <v>30</v>
      </c>
      <c r="AM26" s="23" t="str">
        <f t="shared" si="89"/>
        <v/>
      </c>
      <c r="AN26" s="23" t="str">
        <f t="shared" si="90"/>
        <v/>
      </c>
      <c r="AO26" s="23" t="str">
        <f t="shared" si="91"/>
        <v/>
      </c>
      <c r="AP26" s="23">
        <f t="shared" si="92"/>
        <v>5</v>
      </c>
      <c r="AQ26" s="14" t="s">
        <v>31</v>
      </c>
      <c r="AR26" s="23" t="str">
        <f t="shared" si="93"/>
        <v/>
      </c>
      <c r="AS26" s="23" t="str">
        <f t="shared" si="94"/>
        <v/>
      </c>
      <c r="AT26" s="23">
        <f t="shared" si="95"/>
        <v>4</v>
      </c>
      <c r="AU26" s="23" t="str">
        <f t="shared" si="96"/>
        <v/>
      </c>
      <c r="AV26" s="14" t="s">
        <v>32</v>
      </c>
      <c r="AW26" s="23" t="str">
        <f t="shared" si="97"/>
        <v/>
      </c>
      <c r="AX26" s="23" t="str">
        <f t="shared" si="98"/>
        <v/>
      </c>
      <c r="AY26" s="23">
        <f t="shared" si="99"/>
        <v>4</v>
      </c>
      <c r="AZ26" s="23" t="str">
        <f t="shared" si="100"/>
        <v/>
      </c>
      <c r="BA26" s="14" t="s">
        <v>33</v>
      </c>
      <c r="BB26" s="23" t="str">
        <f t="shared" si="101"/>
        <v/>
      </c>
      <c r="BC26" s="23" t="str">
        <f t="shared" si="102"/>
        <v/>
      </c>
      <c r="BD26" s="23">
        <f t="shared" si="103"/>
        <v>4</v>
      </c>
      <c r="BE26" s="23" t="str">
        <f t="shared" si="104"/>
        <v/>
      </c>
      <c r="BF26" s="23">
        <f t="shared" si="105"/>
        <v>4</v>
      </c>
      <c r="BG26" s="14" t="s">
        <v>14</v>
      </c>
      <c r="BH26" s="23" t="str">
        <f t="shared" si="106"/>
        <v/>
      </c>
      <c r="BI26" s="23" t="str">
        <f t="shared" si="107"/>
        <v/>
      </c>
      <c r="BJ26" s="23" t="str">
        <f t="shared" si="108"/>
        <v/>
      </c>
      <c r="BK26" s="23">
        <f t="shared" si="109"/>
        <v>5</v>
      </c>
      <c r="BL26" s="23">
        <f t="shared" si="110"/>
        <v>5</v>
      </c>
      <c r="BM26" s="14" t="s">
        <v>15</v>
      </c>
      <c r="BN26" s="23" t="str">
        <f t="shared" si="111"/>
        <v/>
      </c>
      <c r="BO26" s="23" t="str">
        <f t="shared" si="112"/>
        <v/>
      </c>
      <c r="BP26" s="23" t="str">
        <f t="shared" si="113"/>
        <v/>
      </c>
      <c r="BQ26" s="23">
        <f t="shared" si="114"/>
        <v>5</v>
      </c>
      <c r="BR26" s="23">
        <f t="shared" si="115"/>
        <v>5</v>
      </c>
      <c r="BS26" s="14" t="s">
        <v>16</v>
      </c>
      <c r="BT26" s="23" t="str">
        <f t="shared" si="116"/>
        <v/>
      </c>
      <c r="BU26" s="23" t="str">
        <f t="shared" si="117"/>
        <v/>
      </c>
      <c r="BV26" s="23">
        <f t="shared" si="118"/>
        <v>4</v>
      </c>
      <c r="BW26" s="23" t="str">
        <f t="shared" si="119"/>
        <v/>
      </c>
      <c r="BX26" s="23">
        <f t="shared" si="120"/>
        <v>4</v>
      </c>
      <c r="BY26" s="14" t="s">
        <v>34</v>
      </c>
      <c r="BZ26" s="23" t="str">
        <f t="shared" si="121"/>
        <v/>
      </c>
      <c r="CA26" s="23" t="str">
        <f t="shared" si="122"/>
        <v/>
      </c>
      <c r="CB26" s="23">
        <f t="shared" si="123"/>
        <v>4</v>
      </c>
      <c r="CC26" s="23" t="str">
        <f t="shared" si="124"/>
        <v/>
      </c>
      <c r="CD26" s="23">
        <f t="shared" si="125"/>
        <v>4</v>
      </c>
      <c r="CE26" s="14" t="s">
        <v>35</v>
      </c>
      <c r="CF26" s="23" t="str">
        <f t="shared" si="126"/>
        <v/>
      </c>
      <c r="CG26" s="23" t="str">
        <f t="shared" si="127"/>
        <v/>
      </c>
      <c r="CH26" s="23">
        <f t="shared" si="128"/>
        <v>4</v>
      </c>
      <c r="CI26" s="23" t="str">
        <f t="shared" si="129"/>
        <v/>
      </c>
      <c r="CJ26" s="23">
        <f t="shared" si="130"/>
        <v>4</v>
      </c>
      <c r="CK26" s="14" t="s">
        <v>36</v>
      </c>
      <c r="CL26" s="23" t="str">
        <f t="shared" si="131"/>
        <v/>
      </c>
      <c r="CM26" s="23" t="str">
        <f t="shared" si="132"/>
        <v/>
      </c>
      <c r="CN26" s="23">
        <f t="shared" si="133"/>
        <v>4</v>
      </c>
      <c r="CO26" s="23" t="str">
        <f t="shared" si="134"/>
        <v/>
      </c>
      <c r="CP26" s="23">
        <f t="shared" si="135"/>
        <v>4</v>
      </c>
      <c r="CQ26" s="15">
        <f t="shared" si="71"/>
        <v>73</v>
      </c>
      <c r="CR26" s="16" t="str">
        <f t="shared" si="72"/>
        <v/>
      </c>
    </row>
    <row r="27" spans="1:96" ht="18.75" customHeight="1" x14ac:dyDescent="0.25">
      <c r="A27" s="17">
        <f>'[1]Впишите фамилии!'!E65</f>
        <v>6</v>
      </c>
      <c r="B27" s="18" t="str">
        <f>'[1]Впишите фамилии!'!F65</f>
        <v>б</v>
      </c>
      <c r="C27" s="17" t="str">
        <f>'[1]Впишите фамилии!'!G65</f>
        <v>Давлетшин Рашит</v>
      </c>
      <c r="D27" s="17" t="str">
        <f>'[1]Впишите фамилии!'!H65</f>
        <v>м</v>
      </c>
      <c r="E27" s="19">
        <v>18</v>
      </c>
      <c r="F27" s="19">
        <v>21</v>
      </c>
      <c r="G27" s="19">
        <v>15</v>
      </c>
      <c r="H27" s="19">
        <v>19</v>
      </c>
      <c r="I27" s="20" t="s">
        <v>33</v>
      </c>
      <c r="J27" s="19">
        <v>21</v>
      </c>
      <c r="K27" s="26">
        <f t="shared" si="74"/>
        <v>94</v>
      </c>
      <c r="L27" s="22">
        <f t="shared" si="75"/>
        <v>4</v>
      </c>
      <c r="M27" s="22">
        <f t="shared" si="76"/>
        <v>5</v>
      </c>
      <c r="N27" s="22">
        <f t="shared" si="77"/>
        <v>4</v>
      </c>
      <c r="O27" s="22">
        <f t="shared" si="78"/>
        <v>4</v>
      </c>
      <c r="P27" s="22">
        <f t="shared" si="5"/>
        <v>5</v>
      </c>
      <c r="Q27" s="13">
        <f t="shared" si="79"/>
        <v>21</v>
      </c>
      <c r="R27" s="14" t="str">
        <f t="shared" si="80"/>
        <v xml:space="preserve"> </v>
      </c>
      <c r="S27" s="14" t="str">
        <f t="shared" si="81"/>
        <v xml:space="preserve"> </v>
      </c>
      <c r="T27" s="14" t="str">
        <f t="shared" si="82"/>
        <v xml:space="preserve"> </v>
      </c>
      <c r="U27" s="14" t="str">
        <f t="shared" si="83"/>
        <v xml:space="preserve"> </v>
      </c>
      <c r="V27" s="14" t="str">
        <f t="shared" si="84"/>
        <v xml:space="preserve"> </v>
      </c>
      <c r="W27" s="14" t="str">
        <f t="shared" si="12"/>
        <v xml:space="preserve"> </v>
      </c>
      <c r="X27" s="23" t="str">
        <f t="shared" si="136"/>
        <v/>
      </c>
      <c r="Y27" s="23" t="str">
        <f t="shared" si="137"/>
        <v/>
      </c>
      <c r="Z27" s="23" t="str">
        <f t="shared" si="138"/>
        <v/>
      </c>
      <c r="AA27" s="23" t="str">
        <f t="shared" si="139"/>
        <v/>
      </c>
      <c r="AB27" s="23" t="str">
        <f>IF(K27&gt;100,"",IF(K27&gt;90,"",IF(K27&gt;80,1,IF(K27&gt;70,"",IF(K27&gt;60,"",IF(K27&gt;49,"",IF(K27&gt;40,"","")))))))</f>
        <v/>
      </c>
      <c r="AC27" s="23">
        <f t="shared" si="141"/>
        <v>1</v>
      </c>
      <c r="AD27" s="23" t="str">
        <f t="shared" si="142"/>
        <v/>
      </c>
      <c r="AG27" s="14" t="s">
        <v>29</v>
      </c>
      <c r="AH27" s="23" t="str">
        <f t="shared" si="85"/>
        <v/>
      </c>
      <c r="AI27" s="23" t="str">
        <f t="shared" si="86"/>
        <v/>
      </c>
      <c r="AJ27" s="23">
        <f t="shared" si="87"/>
        <v>4</v>
      </c>
      <c r="AK27" s="23" t="str">
        <f t="shared" si="88"/>
        <v/>
      </c>
      <c r="AL27" s="14" t="s">
        <v>30</v>
      </c>
      <c r="AM27" s="23" t="str">
        <f t="shared" si="89"/>
        <v/>
      </c>
      <c r="AN27" s="23" t="str">
        <f t="shared" si="90"/>
        <v/>
      </c>
      <c r="AO27" s="23" t="str">
        <f t="shared" si="91"/>
        <v/>
      </c>
      <c r="AP27" s="23">
        <f t="shared" si="92"/>
        <v>5</v>
      </c>
      <c r="AQ27" s="14" t="s">
        <v>31</v>
      </c>
      <c r="AR27" s="23" t="str">
        <f t="shared" si="93"/>
        <v/>
      </c>
      <c r="AS27" s="23" t="str">
        <f t="shared" si="94"/>
        <v/>
      </c>
      <c r="AT27" s="23">
        <f t="shared" si="95"/>
        <v>4</v>
      </c>
      <c r="AU27" s="23" t="str">
        <f t="shared" si="96"/>
        <v/>
      </c>
      <c r="AV27" s="14" t="s">
        <v>32</v>
      </c>
      <c r="AW27" s="23" t="str">
        <f t="shared" si="97"/>
        <v/>
      </c>
      <c r="AX27" s="23" t="str">
        <f t="shared" si="98"/>
        <v/>
      </c>
      <c r="AY27" s="23">
        <f t="shared" si="99"/>
        <v>4</v>
      </c>
      <c r="AZ27" s="23" t="str">
        <f t="shared" si="100"/>
        <v/>
      </c>
      <c r="BA27" s="14" t="s">
        <v>33</v>
      </c>
      <c r="BB27" s="23" t="str">
        <f t="shared" si="101"/>
        <v/>
      </c>
      <c r="BC27" s="23" t="str">
        <f t="shared" si="102"/>
        <v/>
      </c>
      <c r="BD27" s="23" t="str">
        <f t="shared" si="103"/>
        <v/>
      </c>
      <c r="BE27" s="23">
        <f t="shared" si="104"/>
        <v>5</v>
      </c>
      <c r="BF27" s="23">
        <f t="shared" si="105"/>
        <v>5</v>
      </c>
      <c r="BG27" s="14" t="s">
        <v>14</v>
      </c>
      <c r="BH27" s="23" t="str">
        <f t="shared" si="106"/>
        <v/>
      </c>
      <c r="BI27" s="23" t="str">
        <f t="shared" si="107"/>
        <v/>
      </c>
      <c r="BJ27" s="23" t="str">
        <f t="shared" si="108"/>
        <v/>
      </c>
      <c r="BK27" s="23">
        <f t="shared" si="109"/>
        <v>5</v>
      </c>
      <c r="BL27" s="23">
        <f t="shared" si="110"/>
        <v>5</v>
      </c>
      <c r="BM27" s="14" t="s">
        <v>15</v>
      </c>
      <c r="BN27" s="23" t="str">
        <f t="shared" si="111"/>
        <v/>
      </c>
      <c r="BO27" s="23" t="str">
        <f t="shared" si="112"/>
        <v/>
      </c>
      <c r="BP27" s="23" t="str">
        <f t="shared" si="113"/>
        <v/>
      </c>
      <c r="BQ27" s="23">
        <f t="shared" si="114"/>
        <v>5</v>
      </c>
      <c r="BR27" s="23">
        <f t="shared" si="115"/>
        <v>5</v>
      </c>
      <c r="BS27" s="14" t="s">
        <v>16</v>
      </c>
      <c r="BT27" s="23" t="str">
        <f t="shared" si="116"/>
        <v/>
      </c>
      <c r="BU27" s="23" t="str">
        <f t="shared" si="117"/>
        <v/>
      </c>
      <c r="BV27" s="23" t="str">
        <f t="shared" si="118"/>
        <v/>
      </c>
      <c r="BW27" s="23">
        <f t="shared" si="119"/>
        <v>5</v>
      </c>
      <c r="BX27" s="23">
        <f t="shared" si="120"/>
        <v>5</v>
      </c>
      <c r="BY27" s="14" t="s">
        <v>34</v>
      </c>
      <c r="BZ27" s="23" t="str">
        <f t="shared" si="121"/>
        <v/>
      </c>
      <c r="CA27" s="23" t="str">
        <f t="shared" si="122"/>
        <v/>
      </c>
      <c r="CB27" s="23" t="str">
        <f t="shared" si="123"/>
        <v/>
      </c>
      <c r="CC27" s="23">
        <f t="shared" si="124"/>
        <v>5</v>
      </c>
      <c r="CD27" s="23">
        <f t="shared" si="125"/>
        <v>5</v>
      </c>
      <c r="CE27" s="14" t="s">
        <v>35</v>
      </c>
      <c r="CF27" s="23" t="str">
        <f t="shared" si="126"/>
        <v/>
      </c>
      <c r="CG27" s="23" t="str">
        <f t="shared" si="127"/>
        <v/>
      </c>
      <c r="CH27" s="23" t="str">
        <f t="shared" si="128"/>
        <v/>
      </c>
      <c r="CI27" s="23">
        <f t="shared" si="129"/>
        <v>5</v>
      </c>
      <c r="CJ27" s="23">
        <f t="shared" si="130"/>
        <v>5</v>
      </c>
      <c r="CK27" s="14" t="s">
        <v>36</v>
      </c>
      <c r="CL27" s="23" t="str">
        <f t="shared" si="131"/>
        <v/>
      </c>
      <c r="CM27" s="23" t="str">
        <f t="shared" si="132"/>
        <v/>
      </c>
      <c r="CN27" s="23" t="str">
        <f t="shared" si="133"/>
        <v/>
      </c>
      <c r="CO27" s="23">
        <f t="shared" si="134"/>
        <v>5</v>
      </c>
      <c r="CP27" s="23">
        <f t="shared" si="135"/>
        <v>5</v>
      </c>
      <c r="CQ27" s="15">
        <f t="shared" si="71"/>
        <v>73</v>
      </c>
      <c r="CR27" s="16" t="str">
        <f t="shared" si="72"/>
        <v/>
      </c>
    </row>
    <row r="28" spans="1:96" ht="18.75" customHeight="1" x14ac:dyDescent="0.25">
      <c r="A28" s="17">
        <f>'[1]Впишите фамилии!'!E66</f>
        <v>7</v>
      </c>
      <c r="B28" s="18" t="str">
        <f>'[1]Впишите фамилии!'!F66</f>
        <v>б</v>
      </c>
      <c r="C28" s="17" t="str">
        <f>'[1]Впишите фамилии!'!G66</f>
        <v xml:space="preserve">Еркенова Зарина </v>
      </c>
      <c r="D28" s="17" t="str">
        <f>'[1]Впишите фамилии!'!H66</f>
        <v>ж</v>
      </c>
      <c r="E28" s="19">
        <v>17</v>
      </c>
      <c r="F28" s="19">
        <v>17</v>
      </c>
      <c r="G28" s="19">
        <v>12</v>
      </c>
      <c r="H28" s="19">
        <v>6</v>
      </c>
      <c r="I28" s="20" t="s">
        <v>35</v>
      </c>
      <c r="J28" s="19">
        <v>8</v>
      </c>
      <c r="K28" s="26">
        <f t="shared" si="74"/>
        <v>60</v>
      </c>
      <c r="L28" s="22">
        <f t="shared" si="75"/>
        <v>4</v>
      </c>
      <c r="M28" s="22">
        <f t="shared" si="76"/>
        <v>4</v>
      </c>
      <c r="N28" s="22">
        <f t="shared" si="77"/>
        <v>3</v>
      </c>
      <c r="O28" s="22">
        <f t="shared" si="78"/>
        <v>3</v>
      </c>
      <c r="P28" s="22">
        <f t="shared" si="5"/>
        <v>3</v>
      </c>
      <c r="Q28" s="13" t="str">
        <f t="shared" si="79"/>
        <v xml:space="preserve"> </v>
      </c>
      <c r="R28" s="14" t="str">
        <f t="shared" si="80"/>
        <v xml:space="preserve"> </v>
      </c>
      <c r="S28" s="14" t="str">
        <f t="shared" si="81"/>
        <v xml:space="preserve"> </v>
      </c>
      <c r="T28" s="14" t="str">
        <f t="shared" si="82"/>
        <v xml:space="preserve"> </v>
      </c>
      <c r="U28" s="14" t="str">
        <f t="shared" si="83"/>
        <v xml:space="preserve"> </v>
      </c>
      <c r="V28" s="14">
        <f t="shared" si="84"/>
        <v>8</v>
      </c>
      <c r="W28" s="14" t="str">
        <f t="shared" si="12"/>
        <v xml:space="preserve"> </v>
      </c>
      <c r="X28" s="23" t="str">
        <f t="shared" si="136"/>
        <v/>
      </c>
      <c r="Y28" s="23">
        <f t="shared" si="137"/>
        <v>1</v>
      </c>
      <c r="Z28" s="23" t="str">
        <f t="shared" si="138"/>
        <v/>
      </c>
      <c r="AA28" s="23" t="str">
        <f t="shared" si="139"/>
        <v/>
      </c>
      <c r="AB28" s="23" t="str">
        <f t="shared" si="140"/>
        <v/>
      </c>
      <c r="AC28" s="23" t="str">
        <f t="shared" si="141"/>
        <v/>
      </c>
      <c r="AD28" s="23" t="str">
        <f t="shared" si="142"/>
        <v/>
      </c>
      <c r="AG28" s="14" t="s">
        <v>29</v>
      </c>
      <c r="AH28" s="23" t="str">
        <f t="shared" si="85"/>
        <v/>
      </c>
      <c r="AI28" s="23" t="str">
        <f t="shared" si="86"/>
        <v/>
      </c>
      <c r="AJ28" s="23">
        <f t="shared" si="87"/>
        <v>4</v>
      </c>
      <c r="AK28" s="23" t="str">
        <f t="shared" si="88"/>
        <v/>
      </c>
      <c r="AL28" s="14" t="s">
        <v>30</v>
      </c>
      <c r="AM28" s="23" t="str">
        <f t="shared" si="89"/>
        <v/>
      </c>
      <c r="AN28" s="23" t="str">
        <f t="shared" si="90"/>
        <v/>
      </c>
      <c r="AO28" s="23">
        <f t="shared" si="91"/>
        <v>4</v>
      </c>
      <c r="AP28" s="23" t="str">
        <f t="shared" si="92"/>
        <v/>
      </c>
      <c r="AQ28" s="14" t="s">
        <v>31</v>
      </c>
      <c r="AR28" s="23" t="str">
        <f t="shared" si="93"/>
        <v/>
      </c>
      <c r="AS28" s="23">
        <f t="shared" si="94"/>
        <v>3</v>
      </c>
      <c r="AT28" s="23" t="str">
        <f t="shared" si="95"/>
        <v/>
      </c>
      <c r="AU28" s="23" t="str">
        <f t="shared" si="96"/>
        <v/>
      </c>
      <c r="AV28" s="14" t="s">
        <v>32</v>
      </c>
      <c r="AW28" s="23" t="str">
        <f t="shared" si="97"/>
        <v/>
      </c>
      <c r="AX28" s="23">
        <f t="shared" si="98"/>
        <v>3</v>
      </c>
      <c r="AY28" s="23" t="str">
        <f t="shared" si="99"/>
        <v/>
      </c>
      <c r="AZ28" s="23" t="str">
        <f t="shared" si="100"/>
        <v/>
      </c>
      <c r="BA28" s="14" t="s">
        <v>33</v>
      </c>
      <c r="BB28" s="23" t="str">
        <f t="shared" si="101"/>
        <v/>
      </c>
      <c r="BC28" s="23">
        <f t="shared" si="102"/>
        <v>3</v>
      </c>
      <c r="BD28" s="23" t="str">
        <f t="shared" si="103"/>
        <v/>
      </c>
      <c r="BE28" s="23" t="str">
        <f t="shared" si="104"/>
        <v/>
      </c>
      <c r="BF28" s="23">
        <f t="shared" si="105"/>
        <v>3</v>
      </c>
      <c r="BG28" s="14" t="s">
        <v>14</v>
      </c>
      <c r="BH28" s="23" t="str">
        <f t="shared" si="106"/>
        <v/>
      </c>
      <c r="BI28" s="23">
        <f t="shared" si="107"/>
        <v>3</v>
      </c>
      <c r="BJ28" s="23" t="str">
        <f t="shared" si="108"/>
        <v/>
      </c>
      <c r="BK28" s="23" t="str">
        <f t="shared" si="109"/>
        <v/>
      </c>
      <c r="BL28" s="23">
        <f t="shared" si="110"/>
        <v>3</v>
      </c>
      <c r="BM28" s="14" t="s">
        <v>15</v>
      </c>
      <c r="BN28" s="23" t="str">
        <f t="shared" si="111"/>
        <v/>
      </c>
      <c r="BO28" s="23">
        <f t="shared" si="112"/>
        <v>3</v>
      </c>
      <c r="BP28" s="23" t="str">
        <f t="shared" si="113"/>
        <v/>
      </c>
      <c r="BQ28" s="23" t="str">
        <f t="shared" si="114"/>
        <v/>
      </c>
      <c r="BR28" s="23">
        <f t="shared" si="115"/>
        <v>3</v>
      </c>
      <c r="BS28" s="14" t="s">
        <v>16</v>
      </c>
      <c r="BT28" s="23" t="str">
        <f t="shared" si="116"/>
        <v/>
      </c>
      <c r="BU28" s="23">
        <f t="shared" si="117"/>
        <v>3</v>
      </c>
      <c r="BV28" s="23" t="str">
        <f t="shared" si="118"/>
        <v/>
      </c>
      <c r="BW28" s="23" t="str">
        <f t="shared" si="119"/>
        <v/>
      </c>
      <c r="BX28" s="23">
        <f t="shared" si="120"/>
        <v>3</v>
      </c>
      <c r="BY28" s="14" t="s">
        <v>34</v>
      </c>
      <c r="BZ28" s="23" t="str">
        <f t="shared" si="121"/>
        <v/>
      </c>
      <c r="CA28" s="23">
        <f t="shared" si="122"/>
        <v>3</v>
      </c>
      <c r="CB28" s="23" t="str">
        <f t="shared" si="123"/>
        <v/>
      </c>
      <c r="CC28" s="23" t="str">
        <f t="shared" si="124"/>
        <v/>
      </c>
      <c r="CD28" s="23">
        <f t="shared" si="125"/>
        <v>3</v>
      </c>
      <c r="CE28" s="14" t="s">
        <v>35</v>
      </c>
      <c r="CF28" s="23" t="str">
        <f t="shared" si="126"/>
        <v/>
      </c>
      <c r="CG28" s="23">
        <f t="shared" si="127"/>
        <v>3</v>
      </c>
      <c r="CH28" s="23" t="str">
        <f t="shared" si="128"/>
        <v/>
      </c>
      <c r="CI28" s="23" t="str">
        <f t="shared" si="129"/>
        <v/>
      </c>
      <c r="CJ28" s="23">
        <f t="shared" si="130"/>
        <v>3</v>
      </c>
      <c r="CK28" s="14" t="s">
        <v>36</v>
      </c>
      <c r="CL28" s="23" t="str">
        <f t="shared" si="131"/>
        <v/>
      </c>
      <c r="CM28" s="23">
        <f t="shared" si="132"/>
        <v>3</v>
      </c>
      <c r="CN28" s="23" t="str">
        <f t="shared" si="133"/>
        <v/>
      </c>
      <c r="CO28" s="23" t="str">
        <f t="shared" si="134"/>
        <v/>
      </c>
      <c r="CP28" s="23">
        <f t="shared" si="135"/>
        <v>3</v>
      </c>
      <c r="CQ28" s="15">
        <f t="shared" si="71"/>
        <v>43</v>
      </c>
      <c r="CR28" s="16" t="str">
        <f t="shared" si="72"/>
        <v>не прошла</v>
      </c>
    </row>
    <row r="29" spans="1:96" ht="18.75" customHeight="1" x14ac:dyDescent="0.25">
      <c r="A29" s="17">
        <f>'[1]Впишите фамилии!'!E67</f>
        <v>8</v>
      </c>
      <c r="B29" s="18" t="str">
        <f>'[1]Впишите фамилии!'!F67</f>
        <v>б</v>
      </c>
      <c r="C29" s="17" t="str">
        <f>'[1]Впишите фамилии!'!G67</f>
        <v>Жапарова Жулдыз</v>
      </c>
      <c r="D29" s="17" t="str">
        <f>'[1]Впишите фамилии!'!H67</f>
        <v>ж</v>
      </c>
      <c r="E29" s="19">
        <v>22</v>
      </c>
      <c r="F29" s="19">
        <v>25</v>
      </c>
      <c r="G29" s="19">
        <v>21</v>
      </c>
      <c r="H29" s="19">
        <v>13</v>
      </c>
      <c r="I29" s="20" t="s">
        <v>33</v>
      </c>
      <c r="J29" s="19">
        <v>20</v>
      </c>
      <c r="K29" s="26">
        <f t="shared" si="74"/>
        <v>101</v>
      </c>
      <c r="L29" s="22">
        <f t="shared" si="75"/>
        <v>5</v>
      </c>
      <c r="M29" s="22">
        <f t="shared" si="76"/>
        <v>5</v>
      </c>
      <c r="N29" s="22">
        <f t="shared" si="77"/>
        <v>5</v>
      </c>
      <c r="O29" s="22">
        <f t="shared" si="78"/>
        <v>4</v>
      </c>
      <c r="P29" s="22">
        <f t="shared" si="5"/>
        <v>4</v>
      </c>
      <c r="Q29" s="13">
        <f t="shared" si="79"/>
        <v>20</v>
      </c>
      <c r="R29" s="14" t="str">
        <f t="shared" si="80"/>
        <v xml:space="preserve"> </v>
      </c>
      <c r="S29" s="14" t="str">
        <f t="shared" si="81"/>
        <v xml:space="preserve"> </v>
      </c>
      <c r="T29" s="14" t="str">
        <f t="shared" si="82"/>
        <v xml:space="preserve"> </v>
      </c>
      <c r="U29" s="14" t="str">
        <f t="shared" si="83"/>
        <v xml:space="preserve"> </v>
      </c>
      <c r="V29" s="14" t="str">
        <f t="shared" si="84"/>
        <v xml:space="preserve"> </v>
      </c>
      <c r="W29" s="14" t="str">
        <f t="shared" si="12"/>
        <v xml:space="preserve"> </v>
      </c>
      <c r="X29" s="23" t="str">
        <f t="shared" si="136"/>
        <v/>
      </c>
      <c r="Y29" s="23" t="str">
        <f t="shared" si="137"/>
        <v/>
      </c>
      <c r="Z29" s="23" t="str">
        <f t="shared" si="138"/>
        <v/>
      </c>
      <c r="AA29" s="23" t="str">
        <f t="shared" si="139"/>
        <v/>
      </c>
      <c r="AB29" s="23" t="str">
        <f t="shared" si="140"/>
        <v/>
      </c>
      <c r="AC29" s="23" t="str">
        <f t="shared" si="141"/>
        <v/>
      </c>
      <c r="AD29" s="23">
        <f t="shared" si="142"/>
        <v>1</v>
      </c>
      <c r="AG29" s="14" t="s">
        <v>29</v>
      </c>
      <c r="AH29" s="23" t="str">
        <f t="shared" si="85"/>
        <v/>
      </c>
      <c r="AI29" s="23" t="str">
        <f t="shared" si="86"/>
        <v/>
      </c>
      <c r="AJ29" s="23" t="str">
        <f t="shared" si="87"/>
        <v/>
      </c>
      <c r="AK29" s="23">
        <f t="shared" si="88"/>
        <v>5</v>
      </c>
      <c r="AL29" s="14" t="s">
        <v>30</v>
      </c>
      <c r="AM29" s="23" t="str">
        <f t="shared" si="89"/>
        <v/>
      </c>
      <c r="AN29" s="23" t="str">
        <f t="shared" si="90"/>
        <v/>
      </c>
      <c r="AO29" s="23" t="str">
        <f t="shared" si="91"/>
        <v/>
      </c>
      <c r="AP29" s="23">
        <f t="shared" si="92"/>
        <v>5</v>
      </c>
      <c r="AQ29" s="14" t="s">
        <v>31</v>
      </c>
      <c r="AR29" s="23" t="str">
        <f t="shared" si="93"/>
        <v/>
      </c>
      <c r="AS29" s="23" t="str">
        <f t="shared" si="94"/>
        <v/>
      </c>
      <c r="AT29" s="23" t="str">
        <f t="shared" si="95"/>
        <v/>
      </c>
      <c r="AU29" s="23">
        <f t="shared" si="96"/>
        <v>5</v>
      </c>
      <c r="AV29" s="14" t="s">
        <v>32</v>
      </c>
      <c r="AW29" s="23" t="str">
        <f t="shared" si="97"/>
        <v/>
      </c>
      <c r="AX29" s="23" t="str">
        <f t="shared" si="98"/>
        <v/>
      </c>
      <c r="AY29" s="23">
        <f t="shared" si="99"/>
        <v>4</v>
      </c>
      <c r="AZ29" s="23" t="str">
        <f t="shared" si="100"/>
        <v/>
      </c>
      <c r="BA29" s="14" t="s">
        <v>33</v>
      </c>
      <c r="BB29" s="23" t="str">
        <f t="shared" si="101"/>
        <v/>
      </c>
      <c r="BC29" s="23" t="str">
        <f t="shared" si="102"/>
        <v/>
      </c>
      <c r="BD29" s="23">
        <f t="shared" si="103"/>
        <v>4</v>
      </c>
      <c r="BE29" s="23" t="str">
        <f t="shared" si="104"/>
        <v/>
      </c>
      <c r="BF29" s="23">
        <f t="shared" si="105"/>
        <v>4</v>
      </c>
      <c r="BG29" s="14" t="s">
        <v>14</v>
      </c>
      <c r="BH29" s="23" t="str">
        <f t="shared" si="106"/>
        <v/>
      </c>
      <c r="BI29" s="23" t="str">
        <f t="shared" si="107"/>
        <v/>
      </c>
      <c r="BJ29" s="23" t="str">
        <f t="shared" si="108"/>
        <v/>
      </c>
      <c r="BK29" s="23">
        <f t="shared" si="109"/>
        <v>5</v>
      </c>
      <c r="BL29" s="23">
        <f t="shared" si="110"/>
        <v>5</v>
      </c>
      <c r="BM29" s="14" t="s">
        <v>15</v>
      </c>
      <c r="BN29" s="23" t="str">
        <f t="shared" si="111"/>
        <v/>
      </c>
      <c r="BO29" s="23" t="str">
        <f t="shared" si="112"/>
        <v/>
      </c>
      <c r="BP29" s="23" t="str">
        <f t="shared" si="113"/>
        <v/>
      </c>
      <c r="BQ29" s="23">
        <f t="shared" si="114"/>
        <v>5</v>
      </c>
      <c r="BR29" s="23">
        <f t="shared" si="115"/>
        <v>5</v>
      </c>
      <c r="BS29" s="14" t="s">
        <v>16</v>
      </c>
      <c r="BT29" s="23" t="str">
        <f t="shared" si="116"/>
        <v/>
      </c>
      <c r="BU29" s="23" t="str">
        <f t="shared" si="117"/>
        <v/>
      </c>
      <c r="BV29" s="23">
        <f t="shared" si="118"/>
        <v>4</v>
      </c>
      <c r="BW29" s="23" t="str">
        <f t="shared" si="119"/>
        <v/>
      </c>
      <c r="BX29" s="23">
        <f t="shared" si="120"/>
        <v>4</v>
      </c>
      <c r="BY29" s="14" t="s">
        <v>34</v>
      </c>
      <c r="BZ29" s="23" t="str">
        <f t="shared" si="121"/>
        <v/>
      </c>
      <c r="CA29" s="23" t="str">
        <f t="shared" si="122"/>
        <v/>
      </c>
      <c r="CB29" s="23">
        <f t="shared" si="123"/>
        <v>4</v>
      </c>
      <c r="CC29" s="23" t="str">
        <f t="shared" si="124"/>
        <v/>
      </c>
      <c r="CD29" s="23">
        <f t="shared" si="125"/>
        <v>4</v>
      </c>
      <c r="CE29" s="14" t="s">
        <v>35</v>
      </c>
      <c r="CF29" s="23" t="str">
        <f t="shared" si="126"/>
        <v/>
      </c>
      <c r="CG29" s="23" t="str">
        <f t="shared" si="127"/>
        <v/>
      </c>
      <c r="CH29" s="23">
        <f t="shared" si="128"/>
        <v>4</v>
      </c>
      <c r="CI29" s="23" t="str">
        <f t="shared" si="129"/>
        <v/>
      </c>
      <c r="CJ29" s="23">
        <f t="shared" si="130"/>
        <v>4</v>
      </c>
      <c r="CK29" s="14" t="s">
        <v>36</v>
      </c>
      <c r="CL29" s="23" t="str">
        <f t="shared" si="131"/>
        <v/>
      </c>
      <c r="CM29" s="23" t="str">
        <f t="shared" si="132"/>
        <v/>
      </c>
      <c r="CN29" s="23">
        <f t="shared" si="133"/>
        <v>4</v>
      </c>
      <c r="CO29" s="23" t="str">
        <f t="shared" si="134"/>
        <v/>
      </c>
      <c r="CP29" s="23">
        <f t="shared" si="135"/>
        <v>4</v>
      </c>
      <c r="CQ29" s="15">
        <f t="shared" si="71"/>
        <v>76</v>
      </c>
      <c r="CR29" s="16" t="str">
        <f t="shared" si="72"/>
        <v/>
      </c>
    </row>
    <row r="30" spans="1:96" ht="18.75" customHeight="1" x14ac:dyDescent="0.25">
      <c r="A30" s="17">
        <f>'[1]Впишите фамилии!'!E68</f>
        <v>9</v>
      </c>
      <c r="B30" s="18" t="str">
        <f>'[1]Впишите фамилии!'!F69</f>
        <v>б</v>
      </c>
      <c r="C30" s="17" t="str">
        <f>'[1]Впишите фамилии!'!G69</f>
        <v xml:space="preserve">Кадыров Дархан </v>
      </c>
      <c r="D30" s="17" t="str">
        <f>'[1]Впишите фамилии!'!H69</f>
        <v>м</v>
      </c>
      <c r="E30" s="19">
        <v>19</v>
      </c>
      <c r="F30" s="19">
        <v>22</v>
      </c>
      <c r="G30" s="19">
        <v>18</v>
      </c>
      <c r="H30" s="19">
        <v>17</v>
      </c>
      <c r="I30" s="20" t="s">
        <v>33</v>
      </c>
      <c r="J30" s="19">
        <v>14</v>
      </c>
      <c r="K30" s="26">
        <f t="shared" si="74"/>
        <v>90</v>
      </c>
      <c r="L30" s="22">
        <f t="shared" si="75"/>
        <v>4</v>
      </c>
      <c r="M30" s="22">
        <f t="shared" si="76"/>
        <v>5</v>
      </c>
      <c r="N30" s="22">
        <f t="shared" si="77"/>
        <v>4</v>
      </c>
      <c r="O30" s="22">
        <f t="shared" si="78"/>
        <v>4</v>
      </c>
      <c r="P30" s="22">
        <f t="shared" si="5"/>
        <v>4</v>
      </c>
      <c r="Q30" s="13">
        <f t="shared" si="79"/>
        <v>14</v>
      </c>
      <c r="R30" s="14" t="str">
        <f t="shared" si="80"/>
        <v xml:space="preserve"> </v>
      </c>
      <c r="S30" s="14" t="str">
        <f t="shared" si="81"/>
        <v xml:space="preserve"> </v>
      </c>
      <c r="T30" s="14" t="str">
        <f t="shared" si="82"/>
        <v xml:space="preserve"> </v>
      </c>
      <c r="U30" s="14" t="str">
        <f t="shared" si="83"/>
        <v xml:space="preserve"> </v>
      </c>
      <c r="V30" s="14" t="str">
        <f t="shared" si="84"/>
        <v xml:space="preserve"> </v>
      </c>
      <c r="W30" s="14" t="str">
        <f t="shared" si="12"/>
        <v xml:space="preserve"> </v>
      </c>
      <c r="X30" s="23" t="str">
        <f t="shared" si="136"/>
        <v/>
      </c>
      <c r="Y30" s="23" t="str">
        <f t="shared" si="137"/>
        <v/>
      </c>
      <c r="Z30" s="23" t="str">
        <f t="shared" si="138"/>
        <v/>
      </c>
      <c r="AA30" s="23" t="str">
        <f t="shared" si="139"/>
        <v/>
      </c>
      <c r="AB30" s="23">
        <f t="shared" si="140"/>
        <v>1</v>
      </c>
      <c r="AC30" s="23" t="str">
        <f t="shared" si="141"/>
        <v/>
      </c>
      <c r="AD30" s="23" t="str">
        <f t="shared" si="142"/>
        <v/>
      </c>
      <c r="AG30" s="14" t="s">
        <v>29</v>
      </c>
      <c r="AH30" s="23" t="str">
        <f t="shared" si="85"/>
        <v/>
      </c>
      <c r="AI30" s="23" t="str">
        <f t="shared" si="86"/>
        <v/>
      </c>
      <c r="AJ30" s="23">
        <f t="shared" si="87"/>
        <v>4</v>
      </c>
      <c r="AK30" s="23" t="str">
        <f t="shared" si="88"/>
        <v/>
      </c>
      <c r="AL30" s="14" t="s">
        <v>30</v>
      </c>
      <c r="AM30" s="23" t="str">
        <f t="shared" si="89"/>
        <v/>
      </c>
      <c r="AN30" s="23" t="str">
        <f t="shared" si="90"/>
        <v/>
      </c>
      <c r="AO30" s="23" t="str">
        <f t="shared" si="91"/>
        <v/>
      </c>
      <c r="AP30" s="23">
        <f t="shared" si="92"/>
        <v>5</v>
      </c>
      <c r="AQ30" s="14" t="s">
        <v>31</v>
      </c>
      <c r="AR30" s="23" t="str">
        <f t="shared" si="93"/>
        <v/>
      </c>
      <c r="AS30" s="23" t="str">
        <f t="shared" si="94"/>
        <v/>
      </c>
      <c r="AT30" s="23">
        <f t="shared" si="95"/>
        <v>4</v>
      </c>
      <c r="AU30" s="23" t="str">
        <f t="shared" si="96"/>
        <v/>
      </c>
      <c r="AV30" s="14" t="s">
        <v>32</v>
      </c>
      <c r="AW30" s="23" t="str">
        <f t="shared" si="97"/>
        <v/>
      </c>
      <c r="AX30" s="23" t="str">
        <f t="shared" si="98"/>
        <v/>
      </c>
      <c r="AY30" s="23">
        <f t="shared" si="99"/>
        <v>4</v>
      </c>
      <c r="AZ30" s="23" t="str">
        <f t="shared" si="100"/>
        <v/>
      </c>
      <c r="BA30" s="14" t="s">
        <v>33</v>
      </c>
      <c r="BB30" s="23" t="str">
        <f t="shared" si="101"/>
        <v/>
      </c>
      <c r="BC30" s="23" t="str">
        <f t="shared" si="102"/>
        <v/>
      </c>
      <c r="BD30" s="23">
        <f t="shared" si="103"/>
        <v>4</v>
      </c>
      <c r="BE30" s="23" t="str">
        <f t="shared" si="104"/>
        <v/>
      </c>
      <c r="BF30" s="23">
        <f t="shared" si="105"/>
        <v>4</v>
      </c>
      <c r="BG30" s="14" t="s">
        <v>14</v>
      </c>
      <c r="BH30" s="23" t="str">
        <f t="shared" si="106"/>
        <v/>
      </c>
      <c r="BI30" s="23" t="str">
        <f t="shared" si="107"/>
        <v/>
      </c>
      <c r="BJ30" s="23">
        <f t="shared" si="108"/>
        <v>4</v>
      </c>
      <c r="BK30" s="23" t="str">
        <f t="shared" si="109"/>
        <v/>
      </c>
      <c r="BL30" s="23">
        <f t="shared" si="110"/>
        <v>4</v>
      </c>
      <c r="BM30" s="14" t="s">
        <v>15</v>
      </c>
      <c r="BN30" s="23" t="str">
        <f t="shared" si="111"/>
        <v/>
      </c>
      <c r="BO30" s="23" t="str">
        <f t="shared" si="112"/>
        <v/>
      </c>
      <c r="BP30" s="23">
        <f t="shared" si="113"/>
        <v>4</v>
      </c>
      <c r="BQ30" s="23" t="str">
        <f t="shared" si="114"/>
        <v/>
      </c>
      <c r="BR30" s="23">
        <f t="shared" si="115"/>
        <v>4</v>
      </c>
      <c r="BS30" s="14" t="s">
        <v>16</v>
      </c>
      <c r="BT30" s="23" t="str">
        <f t="shared" si="116"/>
        <v/>
      </c>
      <c r="BU30" s="23" t="str">
        <f t="shared" si="117"/>
        <v/>
      </c>
      <c r="BV30" s="23">
        <f t="shared" si="118"/>
        <v>4</v>
      </c>
      <c r="BW30" s="23" t="str">
        <f t="shared" si="119"/>
        <v/>
      </c>
      <c r="BX30" s="23">
        <f t="shared" si="120"/>
        <v>4</v>
      </c>
      <c r="BY30" s="14" t="s">
        <v>34</v>
      </c>
      <c r="BZ30" s="23" t="str">
        <f t="shared" si="121"/>
        <v/>
      </c>
      <c r="CA30" s="23" t="str">
        <f t="shared" si="122"/>
        <v/>
      </c>
      <c r="CB30" s="23">
        <f t="shared" si="123"/>
        <v>4</v>
      </c>
      <c r="CC30" s="23" t="str">
        <f t="shared" si="124"/>
        <v/>
      </c>
      <c r="CD30" s="23">
        <f t="shared" si="125"/>
        <v>4</v>
      </c>
      <c r="CE30" s="14" t="s">
        <v>35</v>
      </c>
      <c r="CF30" s="23" t="str">
        <f t="shared" si="126"/>
        <v/>
      </c>
      <c r="CG30" s="23" t="str">
        <f t="shared" si="127"/>
        <v/>
      </c>
      <c r="CH30" s="23">
        <f t="shared" si="128"/>
        <v>4</v>
      </c>
      <c r="CI30" s="23" t="str">
        <f t="shared" si="129"/>
        <v/>
      </c>
      <c r="CJ30" s="23">
        <f t="shared" si="130"/>
        <v>4</v>
      </c>
      <c r="CK30" s="14" t="s">
        <v>36</v>
      </c>
      <c r="CL30" s="23" t="str">
        <f t="shared" si="131"/>
        <v/>
      </c>
      <c r="CM30" s="23" t="str">
        <f t="shared" si="132"/>
        <v/>
      </c>
      <c r="CN30" s="23">
        <f t="shared" si="133"/>
        <v>4</v>
      </c>
      <c r="CO30" s="23" t="str">
        <f t="shared" si="134"/>
        <v/>
      </c>
      <c r="CP30" s="23">
        <f t="shared" si="135"/>
        <v>4</v>
      </c>
      <c r="CQ30" s="15">
        <f t="shared" si="71"/>
        <v>68</v>
      </c>
      <c r="CR30" s="16" t="str">
        <f t="shared" si="72"/>
        <v/>
      </c>
    </row>
    <row r="31" spans="1:96" ht="18.75" customHeight="1" x14ac:dyDescent="0.25">
      <c r="A31" s="17">
        <f>'[1]Впишите фамилии!'!E69</f>
        <v>10</v>
      </c>
      <c r="B31" s="18" t="str">
        <f>'[1]Впишите фамилии!'!F72</f>
        <v>б</v>
      </c>
      <c r="C31" s="17" t="str">
        <f>'[1]Впишите фамилии!'!G72</f>
        <v xml:space="preserve">Свидунович Александр </v>
      </c>
      <c r="D31" s="17" t="str">
        <f>'[1]Впишите фамилии!'!H72</f>
        <v>м</v>
      </c>
      <c r="E31" s="19">
        <v>21</v>
      </c>
      <c r="F31" s="19">
        <v>22</v>
      </c>
      <c r="G31" s="19">
        <v>19</v>
      </c>
      <c r="H31" s="19">
        <v>20</v>
      </c>
      <c r="I31" s="20" t="s">
        <v>14</v>
      </c>
      <c r="J31" s="19">
        <v>22</v>
      </c>
      <c r="K31" s="26">
        <f t="shared" si="74"/>
        <v>104</v>
      </c>
      <c r="L31" s="22">
        <f t="shared" si="75"/>
        <v>5</v>
      </c>
      <c r="M31" s="22">
        <f t="shared" si="76"/>
        <v>5</v>
      </c>
      <c r="N31" s="22">
        <f t="shared" si="77"/>
        <v>4</v>
      </c>
      <c r="O31" s="22">
        <f t="shared" si="78"/>
        <v>5</v>
      </c>
      <c r="P31" s="22">
        <f t="shared" si="5"/>
        <v>5</v>
      </c>
      <c r="Q31" s="13" t="str">
        <f t="shared" si="79"/>
        <v xml:space="preserve"> </v>
      </c>
      <c r="R31" s="14">
        <f t="shared" si="80"/>
        <v>22</v>
      </c>
      <c r="S31" s="14" t="str">
        <f t="shared" si="81"/>
        <v xml:space="preserve"> </v>
      </c>
      <c r="T31" s="14" t="str">
        <f t="shared" si="82"/>
        <v xml:space="preserve"> </v>
      </c>
      <c r="U31" s="14" t="str">
        <f t="shared" si="83"/>
        <v xml:space="preserve"> </v>
      </c>
      <c r="V31" s="14" t="str">
        <f t="shared" si="84"/>
        <v xml:space="preserve"> </v>
      </c>
      <c r="W31" s="14" t="str">
        <f t="shared" si="12"/>
        <v xml:space="preserve"> </v>
      </c>
      <c r="X31" s="23" t="str">
        <f t="shared" si="136"/>
        <v/>
      </c>
      <c r="Y31" s="23" t="str">
        <f t="shared" si="137"/>
        <v/>
      </c>
      <c r="Z31" s="23" t="str">
        <f t="shared" si="138"/>
        <v/>
      </c>
      <c r="AA31" s="23" t="str">
        <f t="shared" si="139"/>
        <v/>
      </c>
      <c r="AB31" s="23" t="str">
        <f t="shared" si="140"/>
        <v/>
      </c>
      <c r="AC31" s="23" t="str">
        <f t="shared" si="141"/>
        <v/>
      </c>
      <c r="AD31" s="23">
        <f t="shared" si="142"/>
        <v>1</v>
      </c>
      <c r="AG31" s="14" t="s">
        <v>29</v>
      </c>
      <c r="AH31" s="23" t="str">
        <f t="shared" si="85"/>
        <v/>
      </c>
      <c r="AI31" s="23" t="str">
        <f t="shared" si="86"/>
        <v/>
      </c>
      <c r="AJ31" s="23" t="str">
        <f t="shared" si="87"/>
        <v/>
      </c>
      <c r="AK31" s="23">
        <f t="shared" si="88"/>
        <v>5</v>
      </c>
      <c r="AL31" s="14" t="s">
        <v>30</v>
      </c>
      <c r="AM31" s="23" t="str">
        <f t="shared" si="89"/>
        <v/>
      </c>
      <c r="AN31" s="23" t="str">
        <f t="shared" si="90"/>
        <v/>
      </c>
      <c r="AO31" s="23" t="str">
        <f t="shared" si="91"/>
        <v/>
      </c>
      <c r="AP31" s="23">
        <f t="shared" si="92"/>
        <v>5</v>
      </c>
      <c r="AQ31" s="14" t="s">
        <v>31</v>
      </c>
      <c r="AR31" s="23" t="str">
        <f t="shared" si="93"/>
        <v/>
      </c>
      <c r="AS31" s="23" t="str">
        <f t="shared" si="94"/>
        <v/>
      </c>
      <c r="AT31" s="23">
        <f t="shared" si="95"/>
        <v>4</v>
      </c>
      <c r="AU31" s="23" t="str">
        <f t="shared" si="96"/>
        <v/>
      </c>
      <c r="AV31" s="14" t="s">
        <v>32</v>
      </c>
      <c r="AW31" s="23" t="str">
        <f t="shared" si="97"/>
        <v/>
      </c>
      <c r="AX31" s="23" t="str">
        <f t="shared" si="98"/>
        <v/>
      </c>
      <c r="AY31" s="23" t="str">
        <f t="shared" si="99"/>
        <v/>
      </c>
      <c r="AZ31" s="23">
        <f t="shared" si="100"/>
        <v>5</v>
      </c>
      <c r="BA31" s="14" t="s">
        <v>33</v>
      </c>
      <c r="BB31" s="23" t="str">
        <f t="shared" si="101"/>
        <v/>
      </c>
      <c r="BC31" s="23" t="str">
        <f t="shared" si="102"/>
        <v/>
      </c>
      <c r="BD31" s="23" t="str">
        <f t="shared" si="103"/>
        <v/>
      </c>
      <c r="BE31" s="23">
        <f t="shared" si="104"/>
        <v>5</v>
      </c>
      <c r="BF31" s="23">
        <f t="shared" si="105"/>
        <v>5</v>
      </c>
      <c r="BG31" s="14" t="s">
        <v>14</v>
      </c>
      <c r="BH31" s="23" t="str">
        <f t="shared" si="106"/>
        <v/>
      </c>
      <c r="BI31" s="23" t="str">
        <f t="shared" si="107"/>
        <v/>
      </c>
      <c r="BJ31" s="23" t="str">
        <f t="shared" si="108"/>
        <v/>
      </c>
      <c r="BK31" s="23">
        <f t="shared" si="109"/>
        <v>5</v>
      </c>
      <c r="BL31" s="23">
        <f t="shared" si="110"/>
        <v>5</v>
      </c>
      <c r="BM31" s="14" t="s">
        <v>15</v>
      </c>
      <c r="BN31" s="23" t="str">
        <f t="shared" si="111"/>
        <v/>
      </c>
      <c r="BO31" s="23" t="str">
        <f t="shared" si="112"/>
        <v/>
      </c>
      <c r="BP31" s="23" t="str">
        <f t="shared" si="113"/>
        <v/>
      </c>
      <c r="BQ31" s="23">
        <f t="shared" si="114"/>
        <v>5</v>
      </c>
      <c r="BR31" s="23">
        <f t="shared" si="115"/>
        <v>5</v>
      </c>
      <c r="BS31" s="14" t="s">
        <v>16</v>
      </c>
      <c r="BT31" s="23" t="str">
        <f t="shared" si="116"/>
        <v/>
      </c>
      <c r="BU31" s="23" t="str">
        <f t="shared" si="117"/>
        <v/>
      </c>
      <c r="BV31" s="23" t="str">
        <f t="shared" si="118"/>
        <v/>
      </c>
      <c r="BW31" s="23">
        <f t="shared" si="119"/>
        <v>5</v>
      </c>
      <c r="BX31" s="23">
        <f t="shared" si="120"/>
        <v>5</v>
      </c>
      <c r="BY31" s="14" t="s">
        <v>34</v>
      </c>
      <c r="BZ31" s="23" t="str">
        <f t="shared" si="121"/>
        <v/>
      </c>
      <c r="CA31" s="23" t="str">
        <f t="shared" si="122"/>
        <v/>
      </c>
      <c r="CB31" s="23" t="str">
        <f t="shared" si="123"/>
        <v/>
      </c>
      <c r="CC31" s="23">
        <f t="shared" si="124"/>
        <v>5</v>
      </c>
      <c r="CD31" s="23">
        <f t="shared" si="125"/>
        <v>5</v>
      </c>
      <c r="CE31" s="14" t="s">
        <v>35</v>
      </c>
      <c r="CF31" s="23" t="str">
        <f t="shared" si="126"/>
        <v/>
      </c>
      <c r="CG31" s="23" t="str">
        <f t="shared" si="127"/>
        <v/>
      </c>
      <c r="CH31" s="23" t="str">
        <f t="shared" si="128"/>
        <v/>
      </c>
      <c r="CI31" s="23">
        <f t="shared" si="129"/>
        <v>5</v>
      </c>
      <c r="CJ31" s="23">
        <f t="shared" si="130"/>
        <v>5</v>
      </c>
      <c r="CK31" s="14" t="s">
        <v>36</v>
      </c>
      <c r="CL31" s="23" t="str">
        <f t="shared" si="131"/>
        <v/>
      </c>
      <c r="CM31" s="23" t="str">
        <f t="shared" si="132"/>
        <v/>
      </c>
      <c r="CN31" s="23" t="str">
        <f t="shared" si="133"/>
        <v/>
      </c>
      <c r="CO31" s="23">
        <f t="shared" si="134"/>
        <v>5</v>
      </c>
      <c r="CP31" s="23">
        <f t="shared" si="135"/>
        <v>5</v>
      </c>
      <c r="CQ31" s="15">
        <f t="shared" si="71"/>
        <v>82</v>
      </c>
      <c r="CR31" s="16" t="str">
        <f t="shared" si="72"/>
        <v/>
      </c>
    </row>
    <row r="32" spans="1:96" ht="18.75" customHeight="1" x14ac:dyDescent="0.25">
      <c r="A32" s="17">
        <f>'[1]Впишите фамилии!'!E70</f>
        <v>11</v>
      </c>
      <c r="B32" s="18" t="str">
        <f>'[1]Впишите фамилии!'!F75</f>
        <v>б</v>
      </c>
      <c r="C32" s="17" t="str">
        <f>'[1]Впишите фамилии!'!G75</f>
        <v xml:space="preserve">Сушин Адиль </v>
      </c>
      <c r="D32" s="17" t="str">
        <f>'[1]Впишите фамилии!'!H75</f>
        <v>м</v>
      </c>
      <c r="E32" s="19">
        <v>13</v>
      </c>
      <c r="F32" s="19">
        <v>14</v>
      </c>
      <c r="G32" s="19">
        <v>16</v>
      </c>
      <c r="H32" s="19">
        <v>11</v>
      </c>
      <c r="I32" s="20" t="s">
        <v>14</v>
      </c>
      <c r="J32" s="19">
        <v>13</v>
      </c>
      <c r="K32" s="26">
        <f t="shared" si="74"/>
        <v>67</v>
      </c>
      <c r="L32" s="22">
        <f t="shared" si="75"/>
        <v>3</v>
      </c>
      <c r="M32" s="22">
        <f t="shared" si="76"/>
        <v>4</v>
      </c>
      <c r="N32" s="22">
        <f t="shared" si="77"/>
        <v>4</v>
      </c>
      <c r="O32" s="22">
        <f t="shared" si="78"/>
        <v>3</v>
      </c>
      <c r="P32" s="22">
        <f t="shared" si="5"/>
        <v>4</v>
      </c>
      <c r="Q32" s="13" t="str">
        <f t="shared" si="79"/>
        <v xml:space="preserve"> </v>
      </c>
      <c r="R32" s="14">
        <f t="shared" si="80"/>
        <v>13</v>
      </c>
      <c r="S32" s="14" t="str">
        <f t="shared" si="81"/>
        <v xml:space="preserve"> </v>
      </c>
      <c r="T32" s="14" t="str">
        <f t="shared" si="82"/>
        <v xml:space="preserve"> </v>
      </c>
      <c r="U32" s="14" t="str">
        <f t="shared" si="83"/>
        <v xml:space="preserve"> </v>
      </c>
      <c r="V32" s="14" t="str">
        <f t="shared" si="84"/>
        <v xml:space="preserve"> </v>
      </c>
      <c r="W32" s="14" t="str">
        <f t="shared" si="12"/>
        <v xml:space="preserve"> </v>
      </c>
      <c r="X32" s="23" t="str">
        <f t="shared" si="136"/>
        <v/>
      </c>
      <c r="Y32" s="23" t="str">
        <f t="shared" si="137"/>
        <v/>
      </c>
      <c r="Z32" s="23">
        <f t="shared" si="138"/>
        <v>1</v>
      </c>
      <c r="AA32" s="23" t="str">
        <f t="shared" si="139"/>
        <v/>
      </c>
      <c r="AB32" s="23" t="str">
        <f t="shared" si="140"/>
        <v/>
      </c>
      <c r="AC32" s="23" t="str">
        <f t="shared" si="141"/>
        <v/>
      </c>
      <c r="AD32" s="23" t="str">
        <f t="shared" si="142"/>
        <v/>
      </c>
      <c r="AG32" s="14" t="s">
        <v>29</v>
      </c>
      <c r="AH32" s="23" t="str">
        <f t="shared" si="85"/>
        <v/>
      </c>
      <c r="AI32" s="23">
        <f t="shared" si="86"/>
        <v>3</v>
      </c>
      <c r="AJ32" s="23" t="str">
        <f t="shared" si="87"/>
        <v/>
      </c>
      <c r="AK32" s="23" t="str">
        <f t="shared" si="88"/>
        <v/>
      </c>
      <c r="AL32" s="14" t="s">
        <v>30</v>
      </c>
      <c r="AM32" s="23" t="str">
        <f t="shared" si="89"/>
        <v/>
      </c>
      <c r="AN32" s="23" t="str">
        <f t="shared" si="90"/>
        <v/>
      </c>
      <c r="AO32" s="23">
        <f t="shared" si="91"/>
        <v>4</v>
      </c>
      <c r="AP32" s="23" t="str">
        <f t="shared" si="92"/>
        <v/>
      </c>
      <c r="AQ32" s="14" t="s">
        <v>31</v>
      </c>
      <c r="AR32" s="23" t="str">
        <f t="shared" si="93"/>
        <v/>
      </c>
      <c r="AS32" s="23" t="str">
        <f t="shared" si="94"/>
        <v/>
      </c>
      <c r="AT32" s="23">
        <f t="shared" si="95"/>
        <v>4</v>
      </c>
      <c r="AU32" s="23" t="str">
        <f t="shared" si="96"/>
        <v/>
      </c>
      <c r="AV32" s="14" t="s">
        <v>32</v>
      </c>
      <c r="AW32" s="23" t="str">
        <f t="shared" si="97"/>
        <v/>
      </c>
      <c r="AX32" s="23">
        <f t="shared" si="98"/>
        <v>3</v>
      </c>
      <c r="AY32" s="23" t="str">
        <f t="shared" si="99"/>
        <v/>
      </c>
      <c r="AZ32" s="23" t="str">
        <f t="shared" si="100"/>
        <v/>
      </c>
      <c r="BA32" s="14" t="s">
        <v>33</v>
      </c>
      <c r="BB32" s="23" t="str">
        <f t="shared" si="101"/>
        <v/>
      </c>
      <c r="BC32" s="23">
        <f t="shared" si="102"/>
        <v>3</v>
      </c>
      <c r="BD32" s="23" t="str">
        <f t="shared" si="103"/>
        <v/>
      </c>
      <c r="BE32" s="23" t="str">
        <f t="shared" si="104"/>
        <v/>
      </c>
      <c r="BF32" s="23">
        <f t="shared" si="105"/>
        <v>3</v>
      </c>
      <c r="BG32" s="14" t="s">
        <v>14</v>
      </c>
      <c r="BH32" s="23" t="str">
        <f t="shared" si="106"/>
        <v/>
      </c>
      <c r="BI32" s="23" t="str">
        <f t="shared" si="107"/>
        <v/>
      </c>
      <c r="BJ32" s="23">
        <f t="shared" si="108"/>
        <v>4</v>
      </c>
      <c r="BK32" s="23" t="str">
        <f t="shared" si="109"/>
        <v/>
      </c>
      <c r="BL32" s="23">
        <f t="shared" si="110"/>
        <v>4</v>
      </c>
      <c r="BM32" s="14" t="s">
        <v>15</v>
      </c>
      <c r="BN32" s="23" t="str">
        <f t="shared" si="111"/>
        <v/>
      </c>
      <c r="BO32" s="23" t="str">
        <f t="shared" si="112"/>
        <v/>
      </c>
      <c r="BP32" s="23">
        <f t="shared" si="113"/>
        <v>4</v>
      </c>
      <c r="BQ32" s="23" t="str">
        <f t="shared" si="114"/>
        <v/>
      </c>
      <c r="BR32" s="23">
        <f t="shared" si="115"/>
        <v>4</v>
      </c>
      <c r="BS32" s="14" t="s">
        <v>16</v>
      </c>
      <c r="BT32" s="23" t="str">
        <f t="shared" si="116"/>
        <v/>
      </c>
      <c r="BU32" s="23">
        <f t="shared" si="117"/>
        <v>3</v>
      </c>
      <c r="BV32" s="23" t="str">
        <f t="shared" si="118"/>
        <v/>
      </c>
      <c r="BW32" s="23" t="str">
        <f t="shared" si="119"/>
        <v/>
      </c>
      <c r="BX32" s="23">
        <f t="shared" si="120"/>
        <v>3</v>
      </c>
      <c r="BY32" s="14" t="s">
        <v>34</v>
      </c>
      <c r="BZ32" s="23" t="str">
        <f t="shared" si="121"/>
        <v/>
      </c>
      <c r="CA32" s="23">
        <f t="shared" si="122"/>
        <v>3</v>
      </c>
      <c r="CB32" s="23" t="str">
        <f t="shared" si="123"/>
        <v/>
      </c>
      <c r="CC32" s="23" t="str">
        <f t="shared" si="124"/>
        <v/>
      </c>
      <c r="CD32" s="23">
        <f t="shared" si="125"/>
        <v>3</v>
      </c>
      <c r="CE32" s="14" t="s">
        <v>35</v>
      </c>
      <c r="CF32" s="23" t="str">
        <f t="shared" si="126"/>
        <v/>
      </c>
      <c r="CG32" s="23">
        <f t="shared" si="127"/>
        <v>3</v>
      </c>
      <c r="CH32" s="23" t="str">
        <f t="shared" si="128"/>
        <v/>
      </c>
      <c r="CI32" s="23" t="str">
        <f t="shared" si="129"/>
        <v/>
      </c>
      <c r="CJ32" s="23">
        <f t="shared" si="130"/>
        <v>3</v>
      </c>
      <c r="CK32" s="14" t="s">
        <v>36</v>
      </c>
      <c r="CL32" s="23" t="str">
        <f t="shared" si="131"/>
        <v/>
      </c>
      <c r="CM32" s="23">
        <f t="shared" si="132"/>
        <v>3</v>
      </c>
      <c r="CN32" s="23" t="str">
        <f t="shared" si="133"/>
        <v/>
      </c>
      <c r="CO32" s="23" t="str">
        <f t="shared" si="134"/>
        <v/>
      </c>
      <c r="CP32" s="23">
        <f t="shared" si="135"/>
        <v>3</v>
      </c>
      <c r="CQ32" s="15">
        <f t="shared" si="71"/>
        <v>53</v>
      </c>
      <c r="CR32" s="16" t="str">
        <f t="shared" si="72"/>
        <v/>
      </c>
    </row>
    <row r="33" spans="1:96" ht="18.75" customHeight="1" x14ac:dyDescent="0.25">
      <c r="A33" s="17">
        <f>'[1]Впишите фамилии!'!E71</f>
        <v>12</v>
      </c>
      <c r="B33" s="18" t="str">
        <f>'[1]Впишите фамилии!'!F76</f>
        <v>б</v>
      </c>
      <c r="C33" s="17" t="str">
        <f>'[1]Впишите фамилии!'!G76</f>
        <v xml:space="preserve">Тастенова Камила </v>
      </c>
      <c r="D33" s="17" t="str">
        <f>'[1]Впишите фамилии!'!H76</f>
        <v>ж</v>
      </c>
      <c r="E33" s="19">
        <v>21</v>
      </c>
      <c r="F33" s="19">
        <v>23</v>
      </c>
      <c r="G33" s="19">
        <v>7</v>
      </c>
      <c r="H33" s="19">
        <v>15</v>
      </c>
      <c r="I33" s="27" t="s">
        <v>33</v>
      </c>
      <c r="J33" s="19">
        <v>17</v>
      </c>
      <c r="K33" s="26">
        <f t="shared" si="74"/>
        <v>83</v>
      </c>
      <c r="L33" s="22">
        <f t="shared" si="75"/>
        <v>5</v>
      </c>
      <c r="M33" s="22">
        <f t="shared" si="76"/>
        <v>5</v>
      </c>
      <c r="N33" s="22">
        <f t="shared" si="77"/>
        <v>3</v>
      </c>
      <c r="O33" s="22">
        <f t="shared" si="78"/>
        <v>4</v>
      </c>
      <c r="P33" s="22">
        <f t="shared" si="5"/>
        <v>4</v>
      </c>
      <c r="Q33" s="13">
        <f t="shared" si="79"/>
        <v>17</v>
      </c>
      <c r="R33" s="14" t="str">
        <f t="shared" si="80"/>
        <v xml:space="preserve"> </v>
      </c>
      <c r="S33" s="14" t="str">
        <f t="shared" si="81"/>
        <v xml:space="preserve"> </v>
      </c>
      <c r="T33" s="14" t="str">
        <f t="shared" si="82"/>
        <v xml:space="preserve"> </v>
      </c>
      <c r="U33" s="14" t="str">
        <f t="shared" si="83"/>
        <v xml:space="preserve"> </v>
      </c>
      <c r="V33" s="14" t="str">
        <f t="shared" si="84"/>
        <v xml:space="preserve"> </v>
      </c>
      <c r="W33" s="14" t="str">
        <f t="shared" si="12"/>
        <v xml:space="preserve"> </v>
      </c>
      <c r="X33" s="23" t="str">
        <f t="shared" si="136"/>
        <v/>
      </c>
      <c r="Y33" s="23" t="str">
        <f t="shared" si="137"/>
        <v/>
      </c>
      <c r="Z33" s="23" t="str">
        <f t="shared" si="138"/>
        <v/>
      </c>
      <c r="AA33" s="23" t="str">
        <f t="shared" si="139"/>
        <v/>
      </c>
      <c r="AB33" s="23">
        <f t="shared" si="140"/>
        <v>1</v>
      </c>
      <c r="AC33" s="23" t="str">
        <f t="shared" si="141"/>
        <v/>
      </c>
      <c r="AD33" s="23" t="str">
        <f t="shared" si="142"/>
        <v/>
      </c>
      <c r="AG33" s="14" t="s">
        <v>29</v>
      </c>
      <c r="AH33" s="23" t="str">
        <f t="shared" si="85"/>
        <v/>
      </c>
      <c r="AI33" s="23" t="str">
        <f t="shared" si="86"/>
        <v/>
      </c>
      <c r="AJ33" s="23" t="str">
        <f t="shared" si="87"/>
        <v/>
      </c>
      <c r="AK33" s="23">
        <f t="shared" si="88"/>
        <v>5</v>
      </c>
      <c r="AL33" s="14" t="s">
        <v>30</v>
      </c>
      <c r="AM33" s="23" t="str">
        <f t="shared" si="89"/>
        <v/>
      </c>
      <c r="AN33" s="23" t="str">
        <f t="shared" si="90"/>
        <v/>
      </c>
      <c r="AO33" s="23" t="str">
        <f t="shared" si="91"/>
        <v/>
      </c>
      <c r="AP33" s="23">
        <f t="shared" si="92"/>
        <v>5</v>
      </c>
      <c r="AQ33" s="14" t="s">
        <v>31</v>
      </c>
      <c r="AR33" s="23" t="str">
        <f t="shared" si="93"/>
        <v/>
      </c>
      <c r="AS33" s="23">
        <f t="shared" si="94"/>
        <v>3</v>
      </c>
      <c r="AT33" s="23" t="str">
        <f t="shared" si="95"/>
        <v/>
      </c>
      <c r="AU33" s="23" t="str">
        <f t="shared" si="96"/>
        <v/>
      </c>
      <c r="AV33" s="14" t="s">
        <v>32</v>
      </c>
      <c r="AW33" s="23" t="str">
        <f t="shared" si="97"/>
        <v/>
      </c>
      <c r="AX33" s="23" t="str">
        <f t="shared" si="98"/>
        <v/>
      </c>
      <c r="AY33" s="23">
        <f t="shared" si="99"/>
        <v>4</v>
      </c>
      <c r="AZ33" s="23" t="str">
        <f t="shared" si="100"/>
        <v/>
      </c>
      <c r="BA33" s="14" t="s">
        <v>33</v>
      </c>
      <c r="BB33" s="23" t="str">
        <f t="shared" si="101"/>
        <v/>
      </c>
      <c r="BC33" s="23" t="str">
        <f t="shared" si="102"/>
        <v/>
      </c>
      <c r="BD33" s="23">
        <f t="shared" si="103"/>
        <v>4</v>
      </c>
      <c r="BE33" s="23" t="str">
        <f t="shared" si="104"/>
        <v/>
      </c>
      <c r="BF33" s="23">
        <f t="shared" si="105"/>
        <v>4</v>
      </c>
      <c r="BG33" s="14" t="s">
        <v>14</v>
      </c>
      <c r="BH33" s="23" t="str">
        <f t="shared" si="106"/>
        <v/>
      </c>
      <c r="BI33" s="23" t="str">
        <f t="shared" si="107"/>
        <v/>
      </c>
      <c r="BJ33" s="23">
        <f t="shared" si="108"/>
        <v>4</v>
      </c>
      <c r="BK33" s="23" t="str">
        <f t="shared" si="109"/>
        <v/>
      </c>
      <c r="BL33" s="23">
        <f t="shared" si="110"/>
        <v>4</v>
      </c>
      <c r="BM33" s="14" t="s">
        <v>15</v>
      </c>
      <c r="BN33" s="23" t="str">
        <f t="shared" si="111"/>
        <v/>
      </c>
      <c r="BO33" s="23" t="str">
        <f t="shared" si="112"/>
        <v/>
      </c>
      <c r="BP33" s="23">
        <f t="shared" si="113"/>
        <v>4</v>
      </c>
      <c r="BQ33" s="23" t="str">
        <f t="shared" si="114"/>
        <v/>
      </c>
      <c r="BR33" s="23">
        <f t="shared" si="115"/>
        <v>4</v>
      </c>
      <c r="BS33" s="14" t="s">
        <v>16</v>
      </c>
      <c r="BT33" s="23" t="str">
        <f t="shared" si="116"/>
        <v/>
      </c>
      <c r="BU33" s="23" t="str">
        <f t="shared" si="117"/>
        <v/>
      </c>
      <c r="BV33" s="23">
        <f t="shared" si="118"/>
        <v>4</v>
      </c>
      <c r="BW33" s="23" t="str">
        <f t="shared" si="119"/>
        <v/>
      </c>
      <c r="BX33" s="23">
        <f t="shared" si="120"/>
        <v>4</v>
      </c>
      <c r="BY33" s="14" t="s">
        <v>34</v>
      </c>
      <c r="BZ33" s="23" t="str">
        <f t="shared" si="121"/>
        <v/>
      </c>
      <c r="CA33" s="23" t="str">
        <f t="shared" si="122"/>
        <v/>
      </c>
      <c r="CB33" s="23">
        <f t="shared" si="123"/>
        <v>4</v>
      </c>
      <c r="CC33" s="23" t="str">
        <f t="shared" si="124"/>
        <v/>
      </c>
      <c r="CD33" s="23">
        <f t="shared" si="125"/>
        <v>4</v>
      </c>
      <c r="CE33" s="14" t="s">
        <v>35</v>
      </c>
      <c r="CF33" s="23" t="str">
        <f t="shared" si="126"/>
        <v/>
      </c>
      <c r="CG33" s="23" t="str">
        <f t="shared" si="127"/>
        <v/>
      </c>
      <c r="CH33" s="23">
        <f t="shared" si="128"/>
        <v>4</v>
      </c>
      <c r="CI33" s="23" t="str">
        <f t="shared" si="129"/>
        <v/>
      </c>
      <c r="CJ33" s="23">
        <f t="shared" si="130"/>
        <v>4</v>
      </c>
      <c r="CK33" s="14" t="s">
        <v>36</v>
      </c>
      <c r="CL33" s="23" t="str">
        <f t="shared" si="131"/>
        <v/>
      </c>
      <c r="CM33" s="23" t="str">
        <f t="shared" si="132"/>
        <v/>
      </c>
      <c r="CN33" s="23">
        <f t="shared" si="133"/>
        <v>4</v>
      </c>
      <c r="CO33" s="23" t="str">
        <f t="shared" si="134"/>
        <v/>
      </c>
      <c r="CP33" s="23">
        <f t="shared" si="135"/>
        <v>4</v>
      </c>
      <c r="CQ33" s="15">
        <f t="shared" si="71"/>
        <v>60</v>
      </c>
      <c r="CR33" s="16" t="str">
        <f t="shared" si="72"/>
        <v/>
      </c>
    </row>
    <row r="34" spans="1:96" ht="18.75" customHeight="1" x14ac:dyDescent="0.25">
      <c r="A34" s="17">
        <f>'[1]Впишите фамилии!'!E72</f>
        <v>13</v>
      </c>
      <c r="B34" s="18" t="str">
        <f>'[1]Впишите фамилии!'!F78</f>
        <v>б</v>
      </c>
      <c r="C34" s="17" t="str">
        <f>'[1]Впишите фамилии!'!G78</f>
        <v xml:space="preserve">Цыздоев Ибраим </v>
      </c>
      <c r="D34" s="17" t="str">
        <f>'[1]Впишите фамилии!'!H78</f>
        <v>м</v>
      </c>
      <c r="E34" s="19">
        <v>12</v>
      </c>
      <c r="F34" s="19">
        <v>7</v>
      </c>
      <c r="G34" s="19">
        <v>15</v>
      </c>
      <c r="H34" s="19">
        <v>14</v>
      </c>
      <c r="I34" s="25" t="s">
        <v>33</v>
      </c>
      <c r="J34" s="19">
        <v>17</v>
      </c>
      <c r="K34" s="26">
        <f t="shared" si="74"/>
        <v>65</v>
      </c>
      <c r="L34" s="22">
        <f t="shared" si="75"/>
        <v>3</v>
      </c>
      <c r="M34" s="22">
        <f t="shared" si="76"/>
        <v>3</v>
      </c>
      <c r="N34" s="22">
        <f t="shared" si="77"/>
        <v>4</v>
      </c>
      <c r="O34" s="22">
        <f t="shared" si="78"/>
        <v>4</v>
      </c>
      <c r="P34" s="22">
        <f t="shared" si="5"/>
        <v>4</v>
      </c>
      <c r="Q34" s="13">
        <f t="shared" si="79"/>
        <v>17</v>
      </c>
      <c r="R34" s="14" t="str">
        <f t="shared" si="80"/>
        <v xml:space="preserve"> </v>
      </c>
      <c r="S34" s="14" t="str">
        <f t="shared" si="81"/>
        <v xml:space="preserve"> </v>
      </c>
      <c r="T34" s="14" t="str">
        <f t="shared" si="82"/>
        <v xml:space="preserve"> </v>
      </c>
      <c r="U34" s="14" t="str">
        <f t="shared" si="83"/>
        <v xml:space="preserve"> </v>
      </c>
      <c r="V34" s="14" t="str">
        <f t="shared" si="84"/>
        <v xml:space="preserve"> </v>
      </c>
      <c r="W34" s="14" t="str">
        <f t="shared" si="12"/>
        <v xml:space="preserve"> </v>
      </c>
      <c r="X34" s="23" t="str">
        <f t="shared" si="136"/>
        <v/>
      </c>
      <c r="Y34" s="23" t="str">
        <f t="shared" si="137"/>
        <v/>
      </c>
      <c r="Z34" s="23">
        <f t="shared" si="138"/>
        <v>1</v>
      </c>
      <c r="AA34" s="23" t="str">
        <f t="shared" si="139"/>
        <v/>
      </c>
      <c r="AB34" s="23" t="str">
        <f t="shared" si="140"/>
        <v/>
      </c>
      <c r="AC34" s="23" t="str">
        <f t="shared" si="141"/>
        <v/>
      </c>
      <c r="AD34" s="23" t="str">
        <f t="shared" si="142"/>
        <v/>
      </c>
      <c r="AG34" s="14" t="s">
        <v>29</v>
      </c>
      <c r="AH34" s="23" t="str">
        <f t="shared" si="85"/>
        <v/>
      </c>
      <c r="AI34" s="23">
        <f t="shared" si="86"/>
        <v>3</v>
      </c>
      <c r="AJ34" s="23" t="str">
        <f t="shared" si="87"/>
        <v/>
      </c>
      <c r="AK34" s="23" t="str">
        <f t="shared" si="88"/>
        <v/>
      </c>
      <c r="AL34" s="14" t="s">
        <v>30</v>
      </c>
      <c r="AM34" s="23" t="str">
        <f t="shared" si="89"/>
        <v/>
      </c>
      <c r="AN34" s="23">
        <f t="shared" si="90"/>
        <v>3</v>
      </c>
      <c r="AO34" s="23" t="str">
        <f t="shared" si="91"/>
        <v/>
      </c>
      <c r="AP34" s="23" t="str">
        <f t="shared" si="92"/>
        <v/>
      </c>
      <c r="AQ34" s="14" t="s">
        <v>31</v>
      </c>
      <c r="AR34" s="23" t="str">
        <f t="shared" si="93"/>
        <v/>
      </c>
      <c r="AS34" s="23" t="str">
        <f t="shared" si="94"/>
        <v/>
      </c>
      <c r="AT34" s="23">
        <f t="shared" si="95"/>
        <v>4</v>
      </c>
      <c r="AU34" s="23" t="str">
        <f t="shared" si="96"/>
        <v/>
      </c>
      <c r="AV34" s="14" t="s">
        <v>32</v>
      </c>
      <c r="AW34" s="23" t="str">
        <f t="shared" si="97"/>
        <v/>
      </c>
      <c r="AX34" s="23" t="str">
        <f t="shared" si="98"/>
        <v/>
      </c>
      <c r="AY34" s="23">
        <f t="shared" si="99"/>
        <v>4</v>
      </c>
      <c r="AZ34" s="23" t="str">
        <f t="shared" si="100"/>
        <v/>
      </c>
      <c r="BA34" s="14" t="s">
        <v>33</v>
      </c>
      <c r="BB34" s="23" t="str">
        <f t="shared" si="101"/>
        <v/>
      </c>
      <c r="BC34" s="23" t="str">
        <f t="shared" si="102"/>
        <v/>
      </c>
      <c r="BD34" s="23">
        <f t="shared" si="103"/>
        <v>4</v>
      </c>
      <c r="BE34" s="23" t="str">
        <f t="shared" si="104"/>
        <v/>
      </c>
      <c r="BF34" s="23">
        <f t="shared" si="105"/>
        <v>4</v>
      </c>
      <c r="BG34" s="14" t="s">
        <v>14</v>
      </c>
      <c r="BH34" s="23" t="str">
        <f t="shared" si="106"/>
        <v/>
      </c>
      <c r="BI34" s="23" t="str">
        <f t="shared" si="107"/>
        <v/>
      </c>
      <c r="BJ34" s="23">
        <f t="shared" si="108"/>
        <v>4</v>
      </c>
      <c r="BK34" s="23" t="str">
        <f t="shared" si="109"/>
        <v/>
      </c>
      <c r="BL34" s="23">
        <f t="shared" si="110"/>
        <v>4</v>
      </c>
      <c r="BM34" s="14" t="s">
        <v>15</v>
      </c>
      <c r="BN34" s="23" t="str">
        <f t="shared" si="111"/>
        <v/>
      </c>
      <c r="BO34" s="23" t="str">
        <f t="shared" si="112"/>
        <v/>
      </c>
      <c r="BP34" s="23">
        <f t="shared" si="113"/>
        <v>4</v>
      </c>
      <c r="BQ34" s="23" t="str">
        <f t="shared" si="114"/>
        <v/>
      </c>
      <c r="BR34" s="23">
        <f t="shared" si="115"/>
        <v>4</v>
      </c>
      <c r="BS34" s="14" t="s">
        <v>16</v>
      </c>
      <c r="BT34" s="23" t="str">
        <f t="shared" si="116"/>
        <v/>
      </c>
      <c r="BU34" s="23" t="str">
        <f t="shared" si="117"/>
        <v/>
      </c>
      <c r="BV34" s="23">
        <f t="shared" si="118"/>
        <v>4</v>
      </c>
      <c r="BW34" s="23" t="str">
        <f t="shared" si="119"/>
        <v/>
      </c>
      <c r="BX34" s="23">
        <f t="shared" si="120"/>
        <v>4</v>
      </c>
      <c r="BY34" s="14" t="s">
        <v>34</v>
      </c>
      <c r="BZ34" s="23" t="str">
        <f t="shared" si="121"/>
        <v/>
      </c>
      <c r="CA34" s="23" t="str">
        <f t="shared" si="122"/>
        <v/>
      </c>
      <c r="CB34" s="23">
        <f t="shared" si="123"/>
        <v>4</v>
      </c>
      <c r="CC34" s="23" t="str">
        <f t="shared" si="124"/>
        <v/>
      </c>
      <c r="CD34" s="23">
        <f t="shared" si="125"/>
        <v>4</v>
      </c>
      <c r="CE34" s="14" t="s">
        <v>35</v>
      </c>
      <c r="CF34" s="23" t="str">
        <f t="shared" si="126"/>
        <v/>
      </c>
      <c r="CG34" s="23" t="str">
        <f t="shared" si="127"/>
        <v/>
      </c>
      <c r="CH34" s="23">
        <f t="shared" si="128"/>
        <v>4</v>
      </c>
      <c r="CI34" s="23" t="str">
        <f t="shared" si="129"/>
        <v/>
      </c>
      <c r="CJ34" s="23">
        <f t="shared" si="130"/>
        <v>4</v>
      </c>
      <c r="CK34" s="14" t="s">
        <v>36</v>
      </c>
      <c r="CL34" s="23" t="str">
        <f t="shared" si="131"/>
        <v/>
      </c>
      <c r="CM34" s="23" t="str">
        <f t="shared" si="132"/>
        <v/>
      </c>
      <c r="CN34" s="23">
        <f t="shared" si="133"/>
        <v>4</v>
      </c>
      <c r="CO34" s="23" t="str">
        <f t="shared" si="134"/>
        <v/>
      </c>
      <c r="CP34" s="23">
        <f t="shared" si="135"/>
        <v>4</v>
      </c>
      <c r="CQ34" s="15">
        <f t="shared" si="71"/>
        <v>58</v>
      </c>
      <c r="CR34" s="16" t="str">
        <f t="shared" si="72"/>
        <v/>
      </c>
    </row>
    <row r="35" spans="1:96" ht="18.75" customHeight="1" x14ac:dyDescent="0.25">
      <c r="A35" s="17">
        <f>'[1]Впишите фамилии!'!E73</f>
        <v>14</v>
      </c>
      <c r="B35" s="47" t="str">
        <f>'[1]Впишите фамилии!'!F79</f>
        <v>б</v>
      </c>
      <c r="C35" s="46" t="str">
        <f>'[1]Впишите фамилии!'!G79</f>
        <v xml:space="preserve">Щукина Валерия </v>
      </c>
      <c r="D35" s="46" t="str">
        <f>'[1]Впишите фамилии!'!H79</f>
        <v>ж</v>
      </c>
      <c r="E35" s="49"/>
      <c r="F35" s="49"/>
      <c r="G35" s="49"/>
      <c r="H35" s="49"/>
      <c r="I35" s="70"/>
      <c r="J35" s="49"/>
      <c r="K35" s="71">
        <f t="shared" si="74"/>
        <v>0</v>
      </c>
      <c r="L35" s="52" t="str">
        <f t="shared" si="75"/>
        <v/>
      </c>
      <c r="M35" s="52" t="str">
        <f t="shared" si="76"/>
        <v/>
      </c>
      <c r="N35" s="52" t="str">
        <f t="shared" si="77"/>
        <v/>
      </c>
      <c r="O35" s="52" t="str">
        <f t="shared" si="78"/>
        <v/>
      </c>
      <c r="P35" s="52" t="str">
        <f t="shared" si="5"/>
        <v/>
      </c>
      <c r="Q35" s="53" t="str">
        <f t="shared" si="79"/>
        <v xml:space="preserve"> </v>
      </c>
      <c r="R35" s="54" t="str">
        <f t="shared" si="80"/>
        <v xml:space="preserve"> </v>
      </c>
      <c r="S35" s="54" t="str">
        <f t="shared" si="81"/>
        <v xml:space="preserve"> </v>
      </c>
      <c r="T35" s="54" t="str">
        <f t="shared" si="82"/>
        <v xml:space="preserve"> </v>
      </c>
      <c r="U35" s="54" t="str">
        <f t="shared" si="83"/>
        <v xml:space="preserve"> </v>
      </c>
      <c r="V35" s="54" t="str">
        <f t="shared" si="84"/>
        <v xml:space="preserve"> </v>
      </c>
      <c r="W35" s="54" t="str">
        <f t="shared" si="12"/>
        <v xml:space="preserve"> </v>
      </c>
      <c r="X35" s="55" t="str">
        <f t="shared" si="136"/>
        <v/>
      </c>
      <c r="Y35" s="55" t="str">
        <f t="shared" si="137"/>
        <v/>
      </c>
      <c r="Z35" s="55" t="str">
        <f t="shared" si="138"/>
        <v/>
      </c>
      <c r="AA35" s="55" t="str">
        <f t="shared" si="139"/>
        <v/>
      </c>
      <c r="AB35" s="55" t="str">
        <f t="shared" si="140"/>
        <v/>
      </c>
      <c r="AC35" s="55" t="str">
        <f t="shared" si="141"/>
        <v/>
      </c>
      <c r="AD35" s="55" t="str">
        <f t="shared" si="142"/>
        <v/>
      </c>
      <c r="AG35" s="54" t="s">
        <v>29</v>
      </c>
      <c r="AH35" s="55">
        <f t="shared" si="85"/>
        <v>2</v>
      </c>
      <c r="AI35" s="55" t="str">
        <f t="shared" si="86"/>
        <v/>
      </c>
      <c r="AJ35" s="55" t="str">
        <f t="shared" si="87"/>
        <v/>
      </c>
      <c r="AK35" s="55" t="str">
        <f t="shared" si="88"/>
        <v/>
      </c>
      <c r="AL35" s="54" t="s">
        <v>30</v>
      </c>
      <c r="AM35" s="55">
        <f t="shared" si="89"/>
        <v>2</v>
      </c>
      <c r="AN35" s="55" t="str">
        <f t="shared" si="90"/>
        <v/>
      </c>
      <c r="AO35" s="55" t="str">
        <f t="shared" si="91"/>
        <v/>
      </c>
      <c r="AP35" s="55" t="str">
        <f t="shared" si="92"/>
        <v/>
      </c>
      <c r="AQ35" s="54" t="s">
        <v>31</v>
      </c>
      <c r="AR35" s="55">
        <f t="shared" si="93"/>
        <v>2</v>
      </c>
      <c r="AS35" s="55" t="str">
        <f t="shared" si="94"/>
        <v/>
      </c>
      <c r="AT35" s="55" t="str">
        <f t="shared" si="95"/>
        <v/>
      </c>
      <c r="AU35" s="55" t="str">
        <f t="shared" si="96"/>
        <v/>
      </c>
      <c r="AV35" s="54" t="s">
        <v>32</v>
      </c>
      <c r="AW35" s="55">
        <f t="shared" si="97"/>
        <v>2</v>
      </c>
      <c r="AX35" s="55" t="str">
        <f t="shared" si="98"/>
        <v/>
      </c>
      <c r="AY35" s="55" t="str">
        <f t="shared" si="99"/>
        <v/>
      </c>
      <c r="AZ35" s="55" t="str">
        <f t="shared" si="100"/>
        <v/>
      </c>
      <c r="BA35" s="54" t="s">
        <v>33</v>
      </c>
      <c r="BB35" s="55">
        <f t="shared" si="101"/>
        <v>2</v>
      </c>
      <c r="BC35" s="55" t="str">
        <f t="shared" si="102"/>
        <v/>
      </c>
      <c r="BD35" s="55" t="str">
        <f t="shared" si="103"/>
        <v/>
      </c>
      <c r="BE35" s="55" t="str">
        <f t="shared" si="104"/>
        <v/>
      </c>
      <c r="BF35" s="55" t="str">
        <f t="shared" si="105"/>
        <v/>
      </c>
      <c r="BG35" s="54" t="s">
        <v>14</v>
      </c>
      <c r="BH35" s="55">
        <f t="shared" si="106"/>
        <v>2</v>
      </c>
      <c r="BI35" s="55" t="str">
        <f t="shared" si="107"/>
        <v/>
      </c>
      <c r="BJ35" s="55" t="str">
        <f t="shared" si="108"/>
        <v/>
      </c>
      <c r="BK35" s="55" t="str">
        <f t="shared" si="109"/>
        <v/>
      </c>
      <c r="BL35" s="55" t="str">
        <f t="shared" si="110"/>
        <v/>
      </c>
      <c r="BM35" s="54" t="s">
        <v>15</v>
      </c>
      <c r="BN35" s="55">
        <f t="shared" si="111"/>
        <v>2</v>
      </c>
      <c r="BO35" s="55" t="str">
        <f t="shared" si="112"/>
        <v/>
      </c>
      <c r="BP35" s="55" t="str">
        <f t="shared" si="113"/>
        <v/>
      </c>
      <c r="BQ35" s="55" t="str">
        <f t="shared" si="114"/>
        <v/>
      </c>
      <c r="BR35" s="55" t="str">
        <f t="shared" si="115"/>
        <v/>
      </c>
      <c r="BS35" s="54" t="s">
        <v>16</v>
      </c>
      <c r="BT35" s="55">
        <f t="shared" si="116"/>
        <v>2</v>
      </c>
      <c r="BU35" s="55" t="str">
        <f t="shared" si="117"/>
        <v/>
      </c>
      <c r="BV35" s="55" t="str">
        <f t="shared" si="118"/>
        <v/>
      </c>
      <c r="BW35" s="55" t="str">
        <f t="shared" si="119"/>
        <v/>
      </c>
      <c r="BX35" s="55" t="str">
        <f t="shared" si="120"/>
        <v/>
      </c>
      <c r="BY35" s="54" t="s">
        <v>34</v>
      </c>
      <c r="BZ35" s="55">
        <f t="shared" si="121"/>
        <v>2</v>
      </c>
      <c r="CA35" s="55" t="str">
        <f t="shared" si="122"/>
        <v/>
      </c>
      <c r="CB35" s="55" t="str">
        <f t="shared" si="123"/>
        <v/>
      </c>
      <c r="CC35" s="55" t="str">
        <f t="shared" si="124"/>
        <v/>
      </c>
      <c r="CD35" s="55" t="str">
        <f t="shared" si="125"/>
        <v/>
      </c>
      <c r="CE35" s="54" t="s">
        <v>35</v>
      </c>
      <c r="CF35" s="55">
        <f t="shared" si="126"/>
        <v>2</v>
      </c>
      <c r="CG35" s="55" t="str">
        <f t="shared" si="127"/>
        <v/>
      </c>
      <c r="CH35" s="55" t="str">
        <f t="shared" si="128"/>
        <v/>
      </c>
      <c r="CI35" s="55" t="str">
        <f t="shared" si="129"/>
        <v/>
      </c>
      <c r="CJ35" s="55" t="str">
        <f t="shared" si="130"/>
        <v/>
      </c>
      <c r="CK35" s="54" t="s">
        <v>36</v>
      </c>
      <c r="CL35" s="55">
        <f t="shared" si="131"/>
        <v>2</v>
      </c>
      <c r="CM35" s="55" t="str">
        <f t="shared" si="132"/>
        <v/>
      </c>
      <c r="CN35" s="55" t="str">
        <f t="shared" si="133"/>
        <v/>
      </c>
      <c r="CO35" s="55" t="str">
        <f t="shared" si="134"/>
        <v/>
      </c>
      <c r="CP35" s="55" t="str">
        <f t="shared" si="135"/>
        <v/>
      </c>
      <c r="CQ35" s="56">
        <f t="shared" si="71"/>
        <v>0</v>
      </c>
      <c r="CR35" s="40" t="str">
        <f t="shared" si="72"/>
        <v xml:space="preserve"> </v>
      </c>
    </row>
    <row r="36" spans="1:96" ht="15.75" x14ac:dyDescent="0.25">
      <c r="A36" s="57"/>
      <c r="B36" s="58" t="s">
        <v>40</v>
      </c>
      <c r="C36" s="72" t="s">
        <v>39</v>
      </c>
      <c r="D36" s="60"/>
      <c r="E36" s="61">
        <f>SUM(E22:E35)/AE36</f>
        <v>17.76923076923077</v>
      </c>
      <c r="F36" s="61">
        <f>SUM(F22:F35)/AE36</f>
        <v>19.307692307692307</v>
      </c>
      <c r="G36" s="61">
        <f>SUM(G22:G35)/AE36</f>
        <v>15.615384615384615</v>
      </c>
      <c r="H36" s="61">
        <f>SUM(H22:H35)/AE36</f>
        <v>14.23076923076923</v>
      </c>
      <c r="I36" s="73"/>
      <c r="J36" s="74"/>
      <c r="K36" s="61">
        <f>SUM(K22:K35)/AE36</f>
        <v>83.692307692307693</v>
      </c>
      <c r="L36" s="61">
        <f>SUM(L22:L35)/AE36</f>
        <v>4.0769230769230766</v>
      </c>
      <c r="M36" s="61">
        <f>SUM(M22:M35)/AE36</f>
        <v>4.615384615384615</v>
      </c>
      <c r="N36" s="61">
        <f>SUM(N22:N35)/AE36</f>
        <v>3.7692307692307692</v>
      </c>
      <c r="O36" s="61">
        <f>SUM(O22:O35)/AE36</f>
        <v>3.8461538461538463</v>
      </c>
      <c r="P36" s="61">
        <f>SUM(P22:P35)/AE36</f>
        <v>4.1538461538461542</v>
      </c>
      <c r="Q36" s="62" t="str">
        <f t="shared" si="79"/>
        <v xml:space="preserve"> </v>
      </c>
      <c r="R36" s="62" t="str">
        <f t="shared" si="80"/>
        <v xml:space="preserve"> </v>
      </c>
      <c r="S36" s="62" t="str">
        <f t="shared" si="81"/>
        <v xml:space="preserve"> </v>
      </c>
      <c r="T36" s="62" t="str">
        <f t="shared" si="82"/>
        <v xml:space="preserve"> </v>
      </c>
      <c r="U36" s="62" t="str">
        <f t="shared" si="83"/>
        <v xml:space="preserve"> </v>
      </c>
      <c r="V36" s="62" t="str">
        <f t="shared" si="84"/>
        <v xml:space="preserve"> </v>
      </c>
      <c r="W36" s="62" t="str">
        <f t="shared" si="12"/>
        <v xml:space="preserve"> </v>
      </c>
      <c r="X36" s="63">
        <f>SUM(X22:X35)</f>
        <v>0</v>
      </c>
      <c r="Y36" s="63">
        <f>SUM(Y22:Y35)</f>
        <v>1</v>
      </c>
      <c r="Z36" s="63">
        <f>SUM(Z22:Z35)</f>
        <v>3</v>
      </c>
      <c r="AA36" s="63">
        <f>SUM(AA22:AA35)</f>
        <v>1</v>
      </c>
      <c r="AB36" s="63">
        <f>SUM(AB22:AB35)</f>
        <v>3</v>
      </c>
      <c r="AC36" s="63">
        <f>SUM(AC22:AC35)</f>
        <v>2</v>
      </c>
      <c r="AD36" s="63">
        <f>SUM(AD22:AD35)</f>
        <v>3</v>
      </c>
      <c r="AE36" s="64">
        <f>IF(SUM(X36:AD36)&lt;=0,1,AF36)</f>
        <v>13</v>
      </c>
      <c r="AF36" s="64">
        <f>SUM(X36:AD36)</f>
        <v>13</v>
      </c>
      <c r="AG36" s="62"/>
      <c r="AH36" s="65"/>
      <c r="AI36" s="65"/>
      <c r="AJ36" s="65"/>
      <c r="AK36" s="65"/>
      <c r="AL36" s="62"/>
      <c r="AM36" s="65"/>
      <c r="AN36" s="65"/>
      <c r="AO36" s="65"/>
      <c r="AP36" s="65"/>
      <c r="AQ36" s="62"/>
      <c r="AR36" s="65"/>
      <c r="AS36" s="65"/>
      <c r="AT36" s="65"/>
      <c r="AU36" s="65"/>
      <c r="AV36" s="62"/>
      <c r="AW36" s="65"/>
      <c r="AX36" s="65"/>
      <c r="AY36" s="65"/>
      <c r="AZ36" s="65"/>
      <c r="BA36" s="62"/>
      <c r="BB36" s="65"/>
      <c r="BC36" s="65"/>
      <c r="BD36" s="65"/>
      <c r="BE36" s="65"/>
      <c r="BF36" s="65"/>
      <c r="BG36" s="62"/>
      <c r="BH36" s="65"/>
      <c r="BI36" s="65"/>
      <c r="BJ36" s="65"/>
      <c r="BK36" s="65"/>
      <c r="BL36" s="65"/>
      <c r="BM36" s="62"/>
      <c r="BN36" s="65"/>
      <c r="BO36" s="65"/>
      <c r="BP36" s="65"/>
      <c r="BQ36" s="65"/>
      <c r="BR36" s="65"/>
      <c r="BS36" s="62"/>
      <c r="BT36" s="65"/>
      <c r="BU36" s="65"/>
      <c r="BV36" s="65"/>
      <c r="BW36" s="65"/>
      <c r="BX36" s="65"/>
      <c r="BY36" s="62"/>
      <c r="BZ36" s="65"/>
      <c r="CA36" s="65"/>
      <c r="CB36" s="65"/>
      <c r="CC36" s="65"/>
      <c r="CD36" s="65"/>
      <c r="CE36" s="62"/>
      <c r="CF36" s="65"/>
      <c r="CG36" s="65"/>
      <c r="CH36" s="65"/>
      <c r="CI36" s="65"/>
      <c r="CJ36" s="65"/>
      <c r="CK36" s="62"/>
      <c r="CL36" s="65"/>
      <c r="CM36" s="65"/>
      <c r="CN36" s="65"/>
      <c r="CO36" s="65"/>
      <c r="CP36" s="65"/>
      <c r="CQ36" s="61">
        <f>SUM(CQ22:CQ35)/AE36</f>
        <v>64.384615384615387</v>
      </c>
      <c r="CR36" s="66"/>
    </row>
    <row r="37" spans="1:96" ht="15.75" x14ac:dyDescent="0.25">
      <c r="A37" s="41"/>
      <c r="B37" s="42"/>
      <c r="C37" s="67"/>
      <c r="D37" s="44"/>
      <c r="E37" s="35"/>
      <c r="F37" s="35"/>
      <c r="G37" s="35"/>
      <c r="H37" s="35"/>
      <c r="I37" s="68"/>
      <c r="J37" s="69"/>
      <c r="K37" s="35"/>
      <c r="L37" s="35"/>
      <c r="M37" s="35"/>
      <c r="N37" s="35"/>
      <c r="O37" s="35"/>
      <c r="P37" s="35"/>
      <c r="Q37" s="36"/>
      <c r="R37" s="36"/>
      <c r="S37" s="36"/>
      <c r="T37" s="36"/>
      <c r="U37" s="36"/>
      <c r="V37" s="36"/>
      <c r="W37" s="36"/>
      <c r="X37" s="37"/>
      <c r="Y37" s="37"/>
      <c r="Z37" s="37"/>
      <c r="AA37" s="37"/>
      <c r="AB37" s="37"/>
      <c r="AC37" s="37"/>
      <c r="AD37" s="37"/>
      <c r="AE37" s="45"/>
      <c r="AF37" s="45"/>
      <c r="AG37" s="36"/>
      <c r="AH37" s="38"/>
      <c r="AI37" s="38"/>
      <c r="AJ37" s="38"/>
      <c r="AK37" s="38"/>
      <c r="AL37" s="36"/>
      <c r="AM37" s="38"/>
      <c r="AN37" s="38"/>
      <c r="AO37" s="38"/>
      <c r="AP37" s="38"/>
      <c r="AQ37" s="36"/>
      <c r="AR37" s="38"/>
      <c r="AS37" s="38"/>
      <c r="AT37" s="38"/>
      <c r="AU37" s="38"/>
      <c r="AV37" s="36"/>
      <c r="AW37" s="38"/>
      <c r="AX37" s="38"/>
      <c r="AY37" s="38"/>
      <c r="AZ37" s="38"/>
      <c r="BA37" s="36"/>
      <c r="BB37" s="38"/>
      <c r="BC37" s="38"/>
      <c r="BD37" s="38"/>
      <c r="BE37" s="38"/>
      <c r="BF37" s="38"/>
      <c r="BG37" s="36"/>
      <c r="BH37" s="38"/>
      <c r="BI37" s="38"/>
      <c r="BJ37" s="38"/>
      <c r="BK37" s="38"/>
      <c r="BL37" s="38"/>
      <c r="BM37" s="36"/>
      <c r="BN37" s="38"/>
      <c r="BO37" s="38"/>
      <c r="BP37" s="38"/>
      <c r="BQ37" s="38"/>
      <c r="BR37" s="38"/>
      <c r="BS37" s="36"/>
      <c r="BT37" s="38"/>
      <c r="BU37" s="38"/>
      <c r="BV37" s="38"/>
      <c r="BW37" s="38"/>
      <c r="BX37" s="38"/>
      <c r="BY37" s="36"/>
      <c r="BZ37" s="38"/>
      <c r="CA37" s="38"/>
      <c r="CB37" s="38"/>
      <c r="CC37" s="38"/>
      <c r="CD37" s="38"/>
      <c r="CE37" s="36"/>
      <c r="CF37" s="38"/>
      <c r="CG37" s="38"/>
      <c r="CH37" s="38"/>
      <c r="CI37" s="38"/>
      <c r="CJ37" s="38"/>
      <c r="CK37" s="36"/>
      <c r="CL37" s="38"/>
      <c r="CM37" s="38"/>
      <c r="CN37" s="38"/>
      <c r="CO37" s="38"/>
      <c r="CP37" s="38"/>
      <c r="CQ37" s="35"/>
      <c r="CR37" s="39"/>
    </row>
    <row r="38" spans="1:96" ht="15.75" x14ac:dyDescent="0.25">
      <c r="A38" s="41"/>
      <c r="B38" s="42"/>
      <c r="C38" s="67"/>
      <c r="D38" s="44"/>
      <c r="E38" s="35"/>
      <c r="F38" s="35"/>
      <c r="G38" s="35"/>
      <c r="H38" s="35"/>
      <c r="I38" s="68"/>
      <c r="J38" s="69"/>
      <c r="K38" s="35"/>
      <c r="L38" s="35"/>
      <c r="M38" s="35"/>
      <c r="N38" s="35"/>
      <c r="O38" s="35"/>
      <c r="P38" s="35"/>
      <c r="Q38" s="36"/>
      <c r="R38" s="36"/>
      <c r="S38" s="36"/>
      <c r="T38" s="36"/>
      <c r="U38" s="36"/>
      <c r="V38" s="36"/>
      <c r="W38" s="36"/>
      <c r="X38" s="37"/>
      <c r="Y38" s="37"/>
      <c r="Z38" s="37"/>
      <c r="AA38" s="37"/>
      <c r="AB38" s="37"/>
      <c r="AC38" s="37"/>
      <c r="AD38" s="37"/>
      <c r="AE38" s="45"/>
      <c r="AF38" s="45"/>
      <c r="AG38" s="36"/>
      <c r="AH38" s="38"/>
      <c r="AI38" s="38"/>
      <c r="AJ38" s="38"/>
      <c r="AK38" s="38"/>
      <c r="AL38" s="36"/>
      <c r="AM38" s="38"/>
      <c r="AN38" s="38"/>
      <c r="AO38" s="38"/>
      <c r="AP38" s="38"/>
      <c r="AQ38" s="36"/>
      <c r="AR38" s="38"/>
      <c r="AS38" s="38"/>
      <c r="AT38" s="38"/>
      <c r="AU38" s="38"/>
      <c r="AV38" s="36"/>
      <c r="AW38" s="38"/>
      <c r="AX38" s="38"/>
      <c r="AY38" s="38"/>
      <c r="AZ38" s="38"/>
      <c r="BA38" s="36"/>
      <c r="BB38" s="38"/>
      <c r="BC38" s="38"/>
      <c r="BD38" s="38"/>
      <c r="BE38" s="38"/>
      <c r="BF38" s="38"/>
      <c r="BG38" s="36"/>
      <c r="BH38" s="38"/>
      <c r="BI38" s="38"/>
      <c r="BJ38" s="38"/>
      <c r="BK38" s="38"/>
      <c r="BL38" s="38"/>
      <c r="BM38" s="36"/>
      <c r="BN38" s="38"/>
      <c r="BO38" s="38"/>
      <c r="BP38" s="38"/>
      <c r="BQ38" s="38"/>
      <c r="BR38" s="38"/>
      <c r="BS38" s="36"/>
      <c r="BT38" s="38"/>
      <c r="BU38" s="38"/>
      <c r="BV38" s="38"/>
      <c r="BW38" s="38"/>
      <c r="BX38" s="38"/>
      <c r="BY38" s="36"/>
      <c r="BZ38" s="38"/>
      <c r="CA38" s="38"/>
      <c r="CB38" s="38"/>
      <c r="CC38" s="38"/>
      <c r="CD38" s="38"/>
      <c r="CE38" s="36"/>
      <c r="CF38" s="38"/>
      <c r="CG38" s="38"/>
      <c r="CH38" s="38"/>
      <c r="CI38" s="38"/>
      <c r="CJ38" s="38"/>
      <c r="CK38" s="36"/>
      <c r="CL38" s="38"/>
      <c r="CM38" s="38"/>
      <c r="CN38" s="38"/>
      <c r="CO38" s="38"/>
      <c r="CP38" s="38"/>
      <c r="CQ38" s="35"/>
      <c r="CR38" s="39"/>
    </row>
    <row r="39" spans="1:96" ht="15.75" x14ac:dyDescent="0.25">
      <c r="A39" s="41"/>
      <c r="B39" s="42"/>
      <c r="C39" s="67"/>
      <c r="D39" s="44"/>
      <c r="E39" s="35"/>
      <c r="F39" s="35"/>
      <c r="G39" s="35"/>
      <c r="H39" s="35"/>
      <c r="I39" s="68"/>
      <c r="J39" s="69"/>
      <c r="K39" s="35"/>
      <c r="L39" s="35"/>
      <c r="M39" s="35"/>
      <c r="N39" s="35"/>
      <c r="O39" s="35"/>
      <c r="P39" s="35"/>
      <c r="Q39" s="36"/>
      <c r="R39" s="36"/>
      <c r="S39" s="36"/>
      <c r="T39" s="36"/>
      <c r="U39" s="36"/>
      <c r="V39" s="36"/>
      <c r="W39" s="36"/>
      <c r="X39" s="37"/>
      <c r="Y39" s="37"/>
      <c r="Z39" s="37"/>
      <c r="AA39" s="37"/>
      <c r="AB39" s="37"/>
      <c r="AC39" s="37"/>
      <c r="AD39" s="37"/>
      <c r="AE39" s="45"/>
      <c r="AF39" s="45"/>
      <c r="AG39" s="36"/>
      <c r="AH39" s="38"/>
      <c r="AI39" s="38"/>
      <c r="AJ39" s="38"/>
      <c r="AK39" s="38"/>
      <c r="AL39" s="36"/>
      <c r="AM39" s="38"/>
      <c r="AN39" s="38"/>
      <c r="AO39" s="38"/>
      <c r="AP39" s="38"/>
      <c r="AQ39" s="36"/>
      <c r="AR39" s="38"/>
      <c r="AS39" s="38"/>
      <c r="AT39" s="38"/>
      <c r="AU39" s="38"/>
      <c r="AV39" s="36"/>
      <c r="AW39" s="38"/>
      <c r="AX39" s="38"/>
      <c r="AY39" s="38"/>
      <c r="AZ39" s="38"/>
      <c r="BA39" s="36"/>
      <c r="BB39" s="38"/>
      <c r="BC39" s="38"/>
      <c r="BD39" s="38"/>
      <c r="BE39" s="38"/>
      <c r="BF39" s="38"/>
      <c r="BG39" s="36"/>
      <c r="BH39" s="38"/>
      <c r="BI39" s="38"/>
      <c r="BJ39" s="38"/>
      <c r="BK39" s="38"/>
      <c r="BL39" s="38"/>
      <c r="BM39" s="36"/>
      <c r="BN39" s="38"/>
      <c r="BO39" s="38"/>
      <c r="BP39" s="38"/>
      <c r="BQ39" s="38"/>
      <c r="BR39" s="38"/>
      <c r="BS39" s="36"/>
      <c r="BT39" s="38"/>
      <c r="BU39" s="38"/>
      <c r="BV39" s="38"/>
      <c r="BW39" s="38"/>
      <c r="BX39" s="38"/>
      <c r="BY39" s="36"/>
      <c r="BZ39" s="38"/>
      <c r="CA39" s="38"/>
      <c r="CB39" s="38"/>
      <c r="CC39" s="38"/>
      <c r="CD39" s="38"/>
      <c r="CE39" s="36"/>
      <c r="CF39" s="38"/>
      <c r="CG39" s="38"/>
      <c r="CH39" s="38"/>
      <c r="CI39" s="38"/>
      <c r="CJ39" s="38"/>
      <c r="CK39" s="36"/>
      <c r="CL39" s="38"/>
      <c r="CM39" s="38"/>
      <c r="CN39" s="38"/>
      <c r="CO39" s="38"/>
      <c r="CP39" s="38"/>
      <c r="CQ39" s="35"/>
      <c r="CR39" s="39"/>
    </row>
    <row r="40" spans="1:96" ht="15.75" x14ac:dyDescent="0.25">
      <c r="A40" s="41"/>
      <c r="B40" s="42"/>
      <c r="C40" s="67"/>
      <c r="D40" s="44"/>
      <c r="E40" s="35"/>
      <c r="F40" s="35"/>
      <c r="G40" s="35"/>
      <c r="H40" s="35"/>
      <c r="I40" s="68"/>
      <c r="J40" s="69"/>
      <c r="K40" s="35"/>
      <c r="L40" s="35"/>
      <c r="M40" s="35"/>
      <c r="N40" s="35"/>
      <c r="O40" s="35"/>
      <c r="P40" s="35"/>
      <c r="Q40" s="36"/>
      <c r="R40" s="36"/>
      <c r="S40" s="36"/>
      <c r="T40" s="36"/>
      <c r="U40" s="36"/>
      <c r="V40" s="36"/>
      <c r="W40" s="36"/>
      <c r="X40" s="37"/>
      <c r="Y40" s="37"/>
      <c r="Z40" s="37"/>
      <c r="AA40" s="37"/>
      <c r="AB40" s="37"/>
      <c r="AC40" s="37"/>
      <c r="AD40" s="37"/>
      <c r="AE40" s="45"/>
      <c r="AF40" s="45"/>
      <c r="AG40" s="36"/>
      <c r="AH40" s="38"/>
      <c r="AI40" s="38"/>
      <c r="AJ40" s="38"/>
      <c r="AK40" s="38"/>
      <c r="AL40" s="36"/>
      <c r="AM40" s="38"/>
      <c r="AN40" s="38"/>
      <c r="AO40" s="38"/>
      <c r="AP40" s="38"/>
      <c r="AQ40" s="36"/>
      <c r="AR40" s="38"/>
      <c r="AS40" s="38"/>
      <c r="AT40" s="38"/>
      <c r="AU40" s="38"/>
      <c r="AV40" s="36"/>
      <c r="AW40" s="38"/>
      <c r="AX40" s="38"/>
      <c r="AY40" s="38"/>
      <c r="AZ40" s="38"/>
      <c r="BA40" s="36"/>
      <c r="BB40" s="38"/>
      <c r="BC40" s="38"/>
      <c r="BD40" s="38"/>
      <c r="BE40" s="38"/>
      <c r="BF40" s="38"/>
      <c r="BG40" s="36"/>
      <c r="BH40" s="38"/>
      <c r="BI40" s="38"/>
      <c r="BJ40" s="38"/>
      <c r="BK40" s="38"/>
      <c r="BL40" s="38"/>
      <c r="BM40" s="36"/>
      <c r="BN40" s="38"/>
      <c r="BO40" s="38"/>
      <c r="BP40" s="38"/>
      <c r="BQ40" s="38"/>
      <c r="BR40" s="38"/>
      <c r="BS40" s="36"/>
      <c r="BT40" s="38"/>
      <c r="BU40" s="38"/>
      <c r="BV40" s="38"/>
      <c r="BW40" s="38"/>
      <c r="BX40" s="38"/>
      <c r="BY40" s="36"/>
      <c r="BZ40" s="38"/>
      <c r="CA40" s="38"/>
      <c r="CB40" s="38"/>
      <c r="CC40" s="38"/>
      <c r="CD40" s="38"/>
      <c r="CE40" s="36"/>
      <c r="CF40" s="38"/>
      <c r="CG40" s="38"/>
      <c r="CH40" s="38"/>
      <c r="CI40" s="38"/>
      <c r="CJ40" s="38"/>
      <c r="CK40" s="36"/>
      <c r="CL40" s="38"/>
      <c r="CM40" s="38"/>
      <c r="CN40" s="38"/>
      <c r="CO40" s="38"/>
      <c r="CP40" s="38"/>
      <c r="CQ40" s="35"/>
      <c r="CR40" s="39"/>
    </row>
    <row r="41" spans="1:96" ht="70.5" customHeight="1" x14ac:dyDescent="0.2">
      <c r="A41" s="1" t="s">
        <v>42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2" t="s">
        <v>43</v>
      </c>
      <c r="M41" s="2"/>
      <c r="N41" s="2"/>
      <c r="O41" s="2"/>
      <c r="P41" s="2"/>
    </row>
    <row r="42" spans="1:96" ht="32.25" customHeight="1" x14ac:dyDescent="0.2">
      <c r="A42" s="4" t="s">
        <v>0</v>
      </c>
      <c r="B42" s="4" t="s">
        <v>1</v>
      </c>
      <c r="C42" s="4" t="s">
        <v>2</v>
      </c>
      <c r="D42" s="4"/>
      <c r="E42" s="5" t="s">
        <v>3</v>
      </c>
      <c r="F42" s="5" t="s">
        <v>4</v>
      </c>
      <c r="G42" s="5" t="s">
        <v>5</v>
      </c>
      <c r="H42" s="5" t="s">
        <v>6</v>
      </c>
      <c r="I42" s="6" t="s">
        <v>7</v>
      </c>
      <c r="J42" s="6"/>
      <c r="K42" s="7" t="s">
        <v>8</v>
      </c>
      <c r="L42" s="5" t="s">
        <v>9</v>
      </c>
      <c r="M42" s="5" t="s">
        <v>10</v>
      </c>
      <c r="N42" s="8" t="s">
        <v>11</v>
      </c>
      <c r="O42" s="8" t="s">
        <v>6</v>
      </c>
      <c r="P42" s="8" t="s">
        <v>12</v>
      </c>
      <c r="Q42" s="9" t="s">
        <v>13</v>
      </c>
      <c r="R42" s="10" t="s">
        <v>14</v>
      </c>
      <c r="S42" s="10" t="s">
        <v>15</v>
      </c>
      <c r="T42" s="10" t="s">
        <v>16</v>
      </c>
      <c r="U42" s="10" t="s">
        <v>17</v>
      </c>
      <c r="V42" s="10" t="s">
        <v>18</v>
      </c>
      <c r="W42" s="10" t="s">
        <v>19</v>
      </c>
      <c r="X42" s="11" t="s">
        <v>20</v>
      </c>
      <c r="Y42" s="11" t="s">
        <v>21</v>
      </c>
      <c r="Z42" s="11" t="s">
        <v>22</v>
      </c>
      <c r="AA42" s="11" t="s">
        <v>23</v>
      </c>
      <c r="AB42" s="11" t="s">
        <v>24</v>
      </c>
      <c r="AC42" s="11" t="s">
        <v>25</v>
      </c>
      <c r="AD42" s="11" t="s">
        <v>26</v>
      </c>
      <c r="CQ42" s="12" t="s">
        <v>27</v>
      </c>
      <c r="CR42" s="12" t="s">
        <v>28</v>
      </c>
    </row>
    <row r="43" spans="1:96" ht="19.5" customHeight="1" x14ac:dyDescent="0.25">
      <c r="A43" s="17">
        <f>'[1]Впишите фамилии!'!J60</f>
        <v>1</v>
      </c>
      <c r="B43" s="18" t="str">
        <f>'[1]Впишите фамилии!'!K60</f>
        <v>в</v>
      </c>
      <c r="C43" s="17" t="str">
        <f>'[1]Впишите фамилии!'!L60</f>
        <v>Альжанова Томирис</v>
      </c>
      <c r="D43" s="17" t="str">
        <f>'[1]Впишите фамилии!'!M60</f>
        <v>ж</v>
      </c>
      <c r="E43" s="19">
        <v>18</v>
      </c>
      <c r="F43" s="19">
        <v>21</v>
      </c>
      <c r="G43" s="19">
        <v>11</v>
      </c>
      <c r="H43" s="19">
        <v>12</v>
      </c>
      <c r="I43" s="20" t="s">
        <v>33</v>
      </c>
      <c r="J43" s="19">
        <v>14</v>
      </c>
      <c r="K43" s="26">
        <f t="shared" ref="K43:K51" si="143">E43+F43+G43+H43+J43</f>
        <v>76</v>
      </c>
      <c r="L43" s="22">
        <f t="shared" ref="L43:L51" si="144">IF(E43&gt;20,AK43,IF(E43&gt;13,AJ43,IF(E43=0,"",IF(E43&gt;3,AI43,IF(E43&gt;3,"",AH43)))))</f>
        <v>4</v>
      </c>
      <c r="M43" s="22">
        <f t="shared" ref="M43:M51" si="145">IF(F43&gt;17,AP43,IF(F43&gt;11,AO43,IF(F43&gt;3,AN43,IF(F43=0,"",IF(F43&gt;3,"",AM43)))))</f>
        <v>5</v>
      </c>
      <c r="N43" s="22">
        <f t="shared" ref="N43:N51" si="146">IF(G43&gt;20,AU43,IF(G43&gt;13,AT43,IF(G43&gt;3,AS43,IF(G43=0,"",IF(G43&gt;3,"",AR43)))))</f>
        <v>3</v>
      </c>
      <c r="O43" s="22">
        <f t="shared" ref="O43:O51" si="147">IF(H43&gt;19,AZ43,IF(H43&gt;11,AY43,IF(H43&gt;3,AX43,IF(H43=0,"",IF(H43&gt;3,"",AW43)))))</f>
        <v>4</v>
      </c>
      <c r="P43" s="22">
        <f t="shared" si="5"/>
        <v>4</v>
      </c>
      <c r="Q43" s="13">
        <f t="shared" si="79"/>
        <v>14</v>
      </c>
      <c r="R43" s="14" t="str">
        <f t="shared" si="80"/>
        <v xml:space="preserve"> </v>
      </c>
      <c r="S43" s="14" t="str">
        <f t="shared" si="81"/>
        <v xml:space="preserve"> </v>
      </c>
      <c r="T43" s="14" t="str">
        <f t="shared" si="82"/>
        <v xml:space="preserve"> </v>
      </c>
      <c r="U43" s="14" t="str">
        <f t="shared" si="83"/>
        <v xml:space="preserve"> </v>
      </c>
      <c r="V43" s="14" t="str">
        <f t="shared" si="84"/>
        <v xml:space="preserve"> </v>
      </c>
      <c r="W43" s="14" t="str">
        <f t="shared" si="12"/>
        <v xml:space="preserve"> </v>
      </c>
      <c r="X43" s="23" t="str">
        <f>IF(K43&gt;100,"",IF(K43&gt;90,"",IF(K43&gt;80,"",IF(K43&gt;70,"",IF(K43&gt;60,"",IF(K43=0,"",IF(K43&gt;49,"",1)))))))</f>
        <v/>
      </c>
      <c r="Y43" s="23" t="str">
        <f>IF(K43&gt;100,"",IF(K43&gt;90,"",IF(K43&gt;80,"",IF(K43&gt;70,"",IF(K43&gt;60,"",IF(K43&gt;49,1,IF(K43&gt;40,"","")))))))</f>
        <v/>
      </c>
      <c r="Z43" s="23" t="str">
        <f>IF(K43&gt;100,"",IF(K43&gt;90,"",IF(K43&gt;80,"",IF(K43&gt;70,"",IF(K43&gt;60,1,IF(K43&gt;49,"",IF(K43&gt;40,"","")))))))</f>
        <v/>
      </c>
      <c r="AA43" s="23">
        <f>IF(K43&gt;100,"",IF(K43&gt;90,"",IF(K43&gt;80,"",IF(K43&gt;70,1,IF(K43&gt;60,"",IF(K43&gt;49,"",IF(K43&gt;40,"","")))))))</f>
        <v>1</v>
      </c>
      <c r="AB43" s="23" t="str">
        <f>IF(K43&gt;100,"",IF(K43&gt;90,"",IF(K43&gt;80,1,IF(K43&gt;70,"",IF(K43&gt;60,"",IF(K43&gt;49,"",IF(K43&gt;40,"","")))))))</f>
        <v/>
      </c>
      <c r="AC43" s="23" t="str">
        <f>IF(K43&gt;100,"",IF(K43&gt;90,1,IF(K43&gt;80,"",IF(K43&gt;70,"",IF(K43&gt;60,"",IF(K43&gt;49,"",IF(K43&gt;40,"","")))))))</f>
        <v/>
      </c>
      <c r="AD43" s="23" t="str">
        <f>IF(K43&gt;100,1,IF(K43&gt;90,"",IF(K43&gt;80,"",IF(K43&gt;70,"",IF(K43&gt;60,"",IF(K43&gt;49,"",IF(K43&gt;40,"","")))))))</f>
        <v/>
      </c>
      <c r="AG43" s="14" t="s">
        <v>29</v>
      </c>
      <c r="AH43" s="23" t="str">
        <f t="shared" ref="AH43:AH51" si="148">IF(E43&gt;20,"",IF(E43&gt;13,"",IF(E43&gt;3,"",2)))</f>
        <v/>
      </c>
      <c r="AI43" s="23" t="str">
        <f t="shared" ref="AI43:AI51" si="149">IF(E43&gt;20,"",IF(E43&gt;13,"",IF(E43&gt;3,3,IF(E43&gt;3,"",""))))</f>
        <v/>
      </c>
      <c r="AJ43" s="23">
        <f t="shared" ref="AJ43:AJ51" si="150">IF(E43&gt;20,"",IF(E43&gt;13,4,IF(E43&gt;3,"",IF(E43&gt;3,"",""))))</f>
        <v>4</v>
      </c>
      <c r="AK43" s="23" t="str">
        <f t="shared" ref="AK43:AK51" si="151">IF(E43&gt;20,5,IF(E43&gt;13,"",IF(E43&gt;3,"",IF(E43&gt;3,"",""))))</f>
        <v/>
      </c>
      <c r="AL43" s="14" t="s">
        <v>30</v>
      </c>
      <c r="AM43" s="23" t="str">
        <f t="shared" ref="AM43:AM51" si="152">IF(F43&gt;17,"",IF(F43&gt;11,"",IF(F43&gt;3,"",2)))</f>
        <v/>
      </c>
      <c r="AN43" s="23" t="str">
        <f t="shared" ref="AN43:AN51" si="153">IF(F43&gt;17,"",IF(F43&gt;11,"",IF(F43&gt;3,3,IF(F43&gt;3,"",""))))</f>
        <v/>
      </c>
      <c r="AO43" s="23" t="str">
        <f t="shared" ref="AO43:AO51" si="154">IF(F43&gt;17,"",IF(F43&gt;11,4,IF(F43&gt;3,"",IF(F43&gt;3,"",""))))</f>
        <v/>
      </c>
      <c r="AP43" s="23">
        <f t="shared" ref="AP43:AP51" si="155">IF(F43&gt;17,5,IF(F43&gt;11,"",IF(F43&gt;3,"",IF(F43&gt;3,"",""))))</f>
        <v>5</v>
      </c>
      <c r="AQ43" s="14" t="s">
        <v>31</v>
      </c>
      <c r="AR43" s="23" t="str">
        <f t="shared" ref="AR43:AR51" si="156">IF(G43&gt;20,"",IF(G43&gt;13,"",IF(G43&gt;3,"",2)))</f>
        <v/>
      </c>
      <c r="AS43" s="23">
        <f t="shared" ref="AS43:AS51" si="157">IF(G43&gt;20,"",IF(G43&gt;13,"",IF(G43&gt;3,3,IF(G43&gt;3,"",""))))</f>
        <v>3</v>
      </c>
      <c r="AT43" s="23" t="str">
        <f t="shared" ref="AT43:AT51" si="158">IF(G43&gt;20,"",IF(G43&gt;13,4,IF(G43&gt;3,"",IF(G43&gt;3,"",""))))</f>
        <v/>
      </c>
      <c r="AU43" s="23" t="str">
        <f t="shared" ref="AU43:AU51" si="159">IF(G43&gt;20,5,IF(G43&gt;13,"",IF(G43&gt;3,"",IF(G43&gt;3,"",""))))</f>
        <v/>
      </c>
      <c r="AV43" s="14" t="s">
        <v>32</v>
      </c>
      <c r="AW43" s="23" t="str">
        <f t="shared" ref="AW43:AW51" si="160">IF(H43&gt;19,"",IF(H43&gt;11,"",IF(H43&gt;3,"",2)))</f>
        <v/>
      </c>
      <c r="AX43" s="23" t="str">
        <f t="shared" ref="AX43:AX51" si="161">IF(H43&gt;19,"",IF(H43&gt;11,"",IF(H43&gt;3,3,IF(H43&gt;3,"",""))))</f>
        <v/>
      </c>
      <c r="AY43" s="23">
        <f t="shared" ref="AY43:AY51" si="162">IF(H43&gt;19,"",IF(H43&gt;11,4,IF(H43&gt;3,"",IF(H43&gt;3,"",""))))</f>
        <v>4</v>
      </c>
      <c r="AZ43" s="23" t="str">
        <f t="shared" ref="AZ43:AZ51" si="163">IF(H43&gt;19,5,IF(H43&gt;11,"",IF(H43&gt;3,"",IF(H43&gt;3,"",""))))</f>
        <v/>
      </c>
      <c r="BA43" s="14" t="s">
        <v>33</v>
      </c>
      <c r="BB43" s="23" t="str">
        <f t="shared" ref="BB43:BB51" si="164">IF(J43&gt;20,"",IF(J43&gt;13,"",IF(J43&gt;3,"",2)))</f>
        <v/>
      </c>
      <c r="BC43" s="23" t="str">
        <f t="shared" ref="BC43:BC51" si="165">IF(J43&gt;20,"",IF(J43&gt;13,"",IF(J43&gt;3,3,IF(J43&gt;3,"",""))))</f>
        <v/>
      </c>
      <c r="BD43" s="23">
        <f t="shared" ref="BD43:BD51" si="166">IF(J43&gt;20,"",IF(J43&gt;13,4,IF(J43&gt;3,"",IF(J43&gt;3,"",""))))</f>
        <v>4</v>
      </c>
      <c r="BE43" s="23" t="str">
        <f t="shared" ref="BE43:BE51" si="167">IF(J43&gt;20,5,IF(J43&gt;13,"",IF(J43&gt;3,"",IF(J43&gt;3,"",""))))</f>
        <v/>
      </c>
      <c r="BF43" s="23">
        <f t="shared" ref="BF43:BF51" si="168">IF(J43&gt;20,BE43,IF(J43&gt;13,BD43,IF(J43&gt;3,BC43,IF(J43=0,"",IF(J43&gt;3,"",BB43)))))</f>
        <v>4</v>
      </c>
      <c r="BG43" s="14" t="s">
        <v>14</v>
      </c>
      <c r="BH43" s="23" t="str">
        <f t="shared" ref="BH43:BH51" si="169">IF(J43&gt;19,"",IF(J43&gt;11,"",IF(J43&gt;3,"",2)))</f>
        <v/>
      </c>
      <c r="BI43" s="23" t="str">
        <f t="shared" ref="BI43:BI51" si="170">IF(J43&gt;19,"",IF(J43&gt;11,"",IF(J43&gt;3,3,IF(J43&gt;3,"",""))))</f>
        <v/>
      </c>
      <c r="BJ43" s="23">
        <f t="shared" ref="BJ43:BJ51" si="171">IF(J43&gt;19,"",IF(J43&gt;11,4,IF(J43&gt;3,"",IF(J43&gt;3,"",""))))</f>
        <v>4</v>
      </c>
      <c r="BK43" s="23" t="str">
        <f t="shared" ref="BK43:BK51" si="172">IF(J43&gt;19,5,IF(J43&gt;11,"",IF(J43&gt;3,"",IF(J43&gt;3,"",""))))</f>
        <v/>
      </c>
      <c r="BL43" s="23">
        <f t="shared" ref="BL43:BL51" si="173">IF(J43&gt;19,BK43,IF(J43&gt;11,BJ43,IF(J43&gt;3,BI43,IF(J43=0,"",IF(J43&gt;3,"",BH43)))))</f>
        <v>4</v>
      </c>
      <c r="BM43" s="14" t="s">
        <v>15</v>
      </c>
      <c r="BN43" s="23" t="str">
        <f t="shared" ref="BN43:BN51" si="174">IF(J43&gt;19,"",IF(J43&gt;11,"",IF(J43&gt;3,"",2)))</f>
        <v/>
      </c>
      <c r="BO43" s="23" t="str">
        <f t="shared" ref="BO43:BO51" si="175">IF(J43&gt;19,"",IF(J43&gt;11,"",IF(J43&gt;3,3,IF(J43&gt;3,"",""))))</f>
        <v/>
      </c>
      <c r="BP43" s="23">
        <f t="shared" ref="BP43:BP51" si="176">IF(J43&gt;19,"",IF(J43&gt;11,4,IF(J43&gt;3,"",IF(J43&gt;3,"",""))))</f>
        <v>4</v>
      </c>
      <c r="BQ43" s="23" t="str">
        <f t="shared" ref="BQ43:BQ51" si="177">IF(J43&gt;19,5,IF(J43&gt;11,"",IF(J43&gt;3,"",IF(J43&gt;3,"",""))))</f>
        <v/>
      </c>
      <c r="BR43" s="23">
        <f t="shared" ref="BR43:BR51" si="178">IF(J43&gt;19,BQ43,IF(J43&gt;11,BP43,IF(J43&gt;3,BO43,IF(J43=0,"",IF(J43&gt;3,"",BN43)))))</f>
        <v>4</v>
      </c>
      <c r="BS43" s="14" t="s">
        <v>16</v>
      </c>
      <c r="BT43" s="23" t="str">
        <f t="shared" ref="BT43:BT51" si="179">IF(J43&gt;20,"",IF(J43&gt;13,"",IF(J43&gt;3,"",2)))</f>
        <v/>
      </c>
      <c r="BU43" s="23" t="str">
        <f t="shared" ref="BU43:BU51" si="180">IF(J43&gt;20,"",IF(J43&gt;13,"",IF(J43&gt;3,3,IF(J43&gt;3,"",""))))</f>
        <v/>
      </c>
      <c r="BV43" s="23">
        <f t="shared" ref="BV43:BV51" si="181">IF(J43&gt;20,"",IF(J43&gt;13,4,IF(J43&gt;3,"",IF(J43&gt;3,"",""))))</f>
        <v>4</v>
      </c>
      <c r="BW43" s="23" t="str">
        <f t="shared" ref="BW43:BW51" si="182">IF(J43&gt;20,5,IF(J43&gt;13,"",IF(J43&gt;3,"",IF(J43&gt;3,"",""))))</f>
        <v/>
      </c>
      <c r="BX43" s="23">
        <f t="shared" ref="BX43:BX51" si="183">IF(J43&gt;20,BW43,IF(J43&gt;13,BV43,IF(J43&gt;3,BU43,IF(J43=0,"",IF(J43&gt;3,"",BT43)))))</f>
        <v>4</v>
      </c>
      <c r="BY43" s="14" t="s">
        <v>34</v>
      </c>
      <c r="BZ43" s="23" t="str">
        <f t="shared" ref="BZ43:BZ51" si="184">IF(J43&gt;20,"",IF(J43&gt;13,"",IF(J43&gt;3,"",2)))</f>
        <v/>
      </c>
      <c r="CA43" s="23" t="str">
        <f t="shared" ref="CA43:CA51" si="185">IF(J43&gt;20,"",IF(J43&gt;13,"",IF(J43&gt;3,3,IF(J43&gt;3,"",""))))</f>
        <v/>
      </c>
      <c r="CB43" s="23">
        <f t="shared" ref="CB43:CB51" si="186">IF(J43&gt;20,"",IF(J43&gt;13,4,IF(J43&gt;3,"",IF(J43&gt;3,"",""))))</f>
        <v>4</v>
      </c>
      <c r="CC43" s="23" t="str">
        <f t="shared" ref="CC43:CC51" si="187">IF(J43&gt;20,5,IF(J43&gt;13,"",IF(J43&gt;3,"",IF(J43&gt;3,"",""))))</f>
        <v/>
      </c>
      <c r="CD43" s="23">
        <f t="shared" ref="CD43:CD51" si="188">IF(J43&gt;20,CC43,IF(J43&gt;13,CB43,IF(J43&gt;3,CA43,IF(J43=0,"",IF(J43&gt;3,"",BZ43)))))</f>
        <v>4</v>
      </c>
      <c r="CE43" s="14" t="s">
        <v>35</v>
      </c>
      <c r="CF43" s="23" t="str">
        <f t="shared" ref="CF43:CF51" si="189">IF(J43&gt;20,"",IF(J43&gt;13,"",IF(J43&gt;3,"",2)))</f>
        <v/>
      </c>
      <c r="CG43" s="23" t="str">
        <f t="shared" ref="CG43:CG51" si="190">IF(J43&gt;20,"",IF(J43&gt;13,"",IF(J43&gt;3,3,IF(J43&gt;3,"",""))))</f>
        <v/>
      </c>
      <c r="CH43" s="23">
        <f t="shared" ref="CH43:CH51" si="191">IF(J43&gt;20,"",IF(J43&gt;13,4,IF(J43&gt;3,"",IF(J43&gt;3,"",""))))</f>
        <v>4</v>
      </c>
      <c r="CI43" s="23" t="str">
        <f t="shared" ref="CI43:CI51" si="192">IF(J43&gt;20,5,IF(J43&gt;13,"",IF(J43&gt;3,"",IF(J43&gt;3,"",""))))</f>
        <v/>
      </c>
      <c r="CJ43" s="23">
        <f t="shared" ref="CJ43:CJ51" si="193">IF(J43&gt;20,CI43,IF(J43&gt;13,CH43,IF(J43&gt;3,CG43,IF(J43=0,"",IF(J43&gt;3,"",CF43)))))</f>
        <v>4</v>
      </c>
      <c r="CK43" s="14" t="s">
        <v>36</v>
      </c>
      <c r="CL43" s="23" t="str">
        <f t="shared" ref="CL43:CL51" si="194">IF(J43&gt;20,"",IF(J43&gt;13,"",IF(J43&gt;3,"",2)))</f>
        <v/>
      </c>
      <c r="CM43" s="23" t="str">
        <f t="shared" ref="CM43:CM51" si="195">IF(J43&gt;20,"",IF(J43&gt;13,"",IF(J43&gt;3,3,IF(J43&gt;3,"",""))))</f>
        <v/>
      </c>
      <c r="CN43" s="23">
        <f t="shared" ref="CN43:CN51" si="196">IF(J43&gt;20,"",IF(J43&gt;13,4,IF(J43&gt;3,"",IF(J43&gt;3,"",""))))</f>
        <v>4</v>
      </c>
      <c r="CO43" s="23" t="str">
        <f t="shared" ref="CO43:CO51" si="197">IF(J43&gt;20,5,IF(J43&gt;13,"",IF(J43&gt;3,"",IF(J43&gt;3,"",""))))</f>
        <v/>
      </c>
      <c r="CP43" s="23">
        <f t="shared" ref="CP43:CP51" si="198">IF(J43&gt;20,CO43,IF(J43&gt;13,CN43,IF(J43&gt;3,CM43,IF(J43=0,"",IF(J43&gt;3,"",CL43)))))</f>
        <v>4</v>
      </c>
      <c r="CQ43" s="15">
        <f t="shared" si="71"/>
        <v>55</v>
      </c>
      <c r="CR43" s="16" t="str">
        <f t="shared" si="72"/>
        <v/>
      </c>
    </row>
    <row r="44" spans="1:96" ht="19.5" customHeight="1" x14ac:dyDescent="0.25">
      <c r="A44" s="17">
        <f>'[1]Впишите фамилии!'!J61</f>
        <v>2</v>
      </c>
      <c r="B44" s="18" t="str">
        <f>'[1]Впишите фамилии!'!K61</f>
        <v>в</v>
      </c>
      <c r="C44" s="17" t="str">
        <f>'[1]Впишите фамилии!'!L61</f>
        <v>Балтабаева Рахиля</v>
      </c>
      <c r="D44" s="17" t="str">
        <f>'[1]Впишите фамилии!'!M61</f>
        <v>ж</v>
      </c>
      <c r="E44" s="19">
        <v>15</v>
      </c>
      <c r="F44" s="19">
        <v>20</v>
      </c>
      <c r="G44" s="19">
        <v>10</v>
      </c>
      <c r="H44" s="19">
        <v>8</v>
      </c>
      <c r="I44" s="20" t="s">
        <v>33</v>
      </c>
      <c r="J44" s="19">
        <v>12</v>
      </c>
      <c r="K44" s="26">
        <f t="shared" si="143"/>
        <v>65</v>
      </c>
      <c r="L44" s="22">
        <f t="shared" si="144"/>
        <v>4</v>
      </c>
      <c r="M44" s="22">
        <f t="shared" si="145"/>
        <v>5</v>
      </c>
      <c r="N44" s="22">
        <f t="shared" si="146"/>
        <v>3</v>
      </c>
      <c r="O44" s="22">
        <f t="shared" si="147"/>
        <v>3</v>
      </c>
      <c r="P44" s="22">
        <f t="shared" si="5"/>
        <v>3</v>
      </c>
      <c r="Q44" s="13">
        <f t="shared" si="79"/>
        <v>12</v>
      </c>
      <c r="R44" s="14" t="str">
        <f t="shared" si="80"/>
        <v xml:space="preserve"> </v>
      </c>
      <c r="S44" s="14" t="str">
        <f t="shared" si="81"/>
        <v xml:space="preserve"> </v>
      </c>
      <c r="T44" s="14" t="str">
        <f t="shared" si="82"/>
        <v xml:space="preserve"> </v>
      </c>
      <c r="U44" s="14" t="str">
        <f t="shared" si="83"/>
        <v xml:space="preserve"> </v>
      </c>
      <c r="V44" s="14" t="str">
        <f t="shared" si="84"/>
        <v xml:space="preserve"> </v>
      </c>
      <c r="W44" s="14" t="str">
        <f t="shared" si="12"/>
        <v xml:space="preserve"> </v>
      </c>
      <c r="X44" s="23" t="str">
        <f t="shared" ref="X44:X51" si="199">IF(K44&gt;100,"",IF(K44&gt;90,"",IF(K44&gt;80,"",IF(K44&gt;70,"",IF(K44&gt;60,"",IF(K44=0,"",IF(K44&gt;49,"",1)))))))</f>
        <v/>
      </c>
      <c r="Y44" s="23" t="str">
        <f t="shared" ref="Y44:Y51" si="200">IF(K44&gt;100,"",IF(K44&gt;90,"",IF(K44&gt;80,"",IF(K44&gt;70,"",IF(K44&gt;60,"",IF(K44&gt;49,1,IF(K44&gt;40,"","")))))))</f>
        <v/>
      </c>
      <c r="Z44" s="23">
        <f t="shared" ref="Z44:Z51" si="201">IF(K44&gt;100,"",IF(K44&gt;90,"",IF(K44&gt;80,"",IF(K44&gt;70,"",IF(K44&gt;60,1,IF(K44&gt;49,"",IF(K44&gt;40,"","")))))))</f>
        <v>1</v>
      </c>
      <c r="AA44" s="23" t="str">
        <f t="shared" ref="AA44:AA51" si="202">IF(K44&gt;100,"",IF(K44&gt;90,"",IF(K44&gt;80,"",IF(K44&gt;70,1,IF(K44&gt;60,"",IF(K44&gt;49,"",IF(K44&gt;40,"","")))))))</f>
        <v/>
      </c>
      <c r="AB44" s="23" t="str">
        <f t="shared" ref="AB44:AB51" si="203">IF(K44&gt;100,"",IF(K44&gt;90,"",IF(K44&gt;80,1,IF(K44&gt;70,"",IF(K44&gt;60,"",IF(K44&gt;49,"",IF(K44&gt;40,"","")))))))</f>
        <v/>
      </c>
      <c r="AC44" s="23" t="str">
        <f t="shared" ref="AC44:AC51" si="204">IF(K44&gt;100,"",IF(K44&gt;90,1,IF(K44&gt;80,"",IF(K44&gt;70,"",IF(K44&gt;60,"",IF(K44&gt;49,"",IF(K44&gt;40,"","")))))))</f>
        <v/>
      </c>
      <c r="AD44" s="23" t="str">
        <f t="shared" ref="AD44:AD51" si="205">IF(K44&gt;100,1,IF(K44&gt;90,"",IF(K44&gt;80,"",IF(K44&gt;70,"",IF(K44&gt;60,"",IF(K44&gt;49,"",IF(K44&gt;40,"","")))))))</f>
        <v/>
      </c>
      <c r="AG44" s="14" t="s">
        <v>29</v>
      </c>
      <c r="AH44" s="23" t="str">
        <f t="shared" si="148"/>
        <v/>
      </c>
      <c r="AI44" s="23" t="str">
        <f t="shared" si="149"/>
        <v/>
      </c>
      <c r="AJ44" s="23">
        <f t="shared" si="150"/>
        <v>4</v>
      </c>
      <c r="AK44" s="23" t="str">
        <f t="shared" si="151"/>
        <v/>
      </c>
      <c r="AL44" s="14" t="s">
        <v>30</v>
      </c>
      <c r="AM44" s="23" t="str">
        <f t="shared" si="152"/>
        <v/>
      </c>
      <c r="AN44" s="23" t="str">
        <f t="shared" si="153"/>
        <v/>
      </c>
      <c r="AO44" s="23" t="str">
        <f t="shared" si="154"/>
        <v/>
      </c>
      <c r="AP44" s="23">
        <f t="shared" si="155"/>
        <v>5</v>
      </c>
      <c r="AQ44" s="14" t="s">
        <v>31</v>
      </c>
      <c r="AR44" s="23" t="str">
        <f t="shared" si="156"/>
        <v/>
      </c>
      <c r="AS44" s="23">
        <f t="shared" si="157"/>
        <v>3</v>
      </c>
      <c r="AT44" s="23" t="str">
        <f t="shared" si="158"/>
        <v/>
      </c>
      <c r="AU44" s="23" t="str">
        <f t="shared" si="159"/>
        <v/>
      </c>
      <c r="AV44" s="14" t="s">
        <v>32</v>
      </c>
      <c r="AW44" s="23" t="str">
        <f t="shared" si="160"/>
        <v/>
      </c>
      <c r="AX44" s="23">
        <f t="shared" si="161"/>
        <v>3</v>
      </c>
      <c r="AY44" s="23" t="str">
        <f t="shared" si="162"/>
        <v/>
      </c>
      <c r="AZ44" s="23" t="str">
        <f t="shared" si="163"/>
        <v/>
      </c>
      <c r="BA44" s="14" t="s">
        <v>33</v>
      </c>
      <c r="BB44" s="23" t="str">
        <f t="shared" si="164"/>
        <v/>
      </c>
      <c r="BC44" s="23">
        <f t="shared" si="165"/>
        <v>3</v>
      </c>
      <c r="BD44" s="23" t="str">
        <f t="shared" si="166"/>
        <v/>
      </c>
      <c r="BE44" s="23" t="str">
        <f t="shared" si="167"/>
        <v/>
      </c>
      <c r="BF44" s="23">
        <f t="shared" si="168"/>
        <v>3</v>
      </c>
      <c r="BG44" s="14" t="s">
        <v>14</v>
      </c>
      <c r="BH44" s="23" t="str">
        <f t="shared" si="169"/>
        <v/>
      </c>
      <c r="BI44" s="23" t="str">
        <f t="shared" si="170"/>
        <v/>
      </c>
      <c r="BJ44" s="23">
        <f t="shared" si="171"/>
        <v>4</v>
      </c>
      <c r="BK44" s="23" t="str">
        <f t="shared" si="172"/>
        <v/>
      </c>
      <c r="BL44" s="23">
        <f t="shared" si="173"/>
        <v>4</v>
      </c>
      <c r="BM44" s="14" t="s">
        <v>15</v>
      </c>
      <c r="BN44" s="23" t="str">
        <f t="shared" si="174"/>
        <v/>
      </c>
      <c r="BO44" s="23" t="str">
        <f t="shared" si="175"/>
        <v/>
      </c>
      <c r="BP44" s="23">
        <f t="shared" si="176"/>
        <v>4</v>
      </c>
      <c r="BQ44" s="23" t="str">
        <f t="shared" si="177"/>
        <v/>
      </c>
      <c r="BR44" s="23">
        <f t="shared" si="178"/>
        <v>4</v>
      </c>
      <c r="BS44" s="14" t="s">
        <v>16</v>
      </c>
      <c r="BT44" s="23" t="str">
        <f t="shared" si="179"/>
        <v/>
      </c>
      <c r="BU44" s="23">
        <f t="shared" si="180"/>
        <v>3</v>
      </c>
      <c r="BV44" s="23" t="str">
        <f t="shared" si="181"/>
        <v/>
      </c>
      <c r="BW44" s="23" t="str">
        <f t="shared" si="182"/>
        <v/>
      </c>
      <c r="BX44" s="23">
        <f t="shared" si="183"/>
        <v>3</v>
      </c>
      <c r="BY44" s="14" t="s">
        <v>34</v>
      </c>
      <c r="BZ44" s="23" t="str">
        <f t="shared" si="184"/>
        <v/>
      </c>
      <c r="CA44" s="23">
        <f t="shared" si="185"/>
        <v>3</v>
      </c>
      <c r="CB44" s="23" t="str">
        <f t="shared" si="186"/>
        <v/>
      </c>
      <c r="CC44" s="23" t="str">
        <f t="shared" si="187"/>
        <v/>
      </c>
      <c r="CD44" s="23">
        <f t="shared" si="188"/>
        <v>3</v>
      </c>
      <c r="CE44" s="14" t="s">
        <v>35</v>
      </c>
      <c r="CF44" s="23" t="str">
        <f t="shared" si="189"/>
        <v/>
      </c>
      <c r="CG44" s="23">
        <f t="shared" si="190"/>
        <v>3</v>
      </c>
      <c r="CH44" s="23" t="str">
        <f t="shared" si="191"/>
        <v/>
      </c>
      <c r="CI44" s="23" t="str">
        <f t="shared" si="192"/>
        <v/>
      </c>
      <c r="CJ44" s="23">
        <f t="shared" si="193"/>
        <v>3</v>
      </c>
      <c r="CK44" s="14" t="s">
        <v>36</v>
      </c>
      <c r="CL44" s="23" t="str">
        <f t="shared" si="194"/>
        <v/>
      </c>
      <c r="CM44" s="23">
        <f t="shared" si="195"/>
        <v>3</v>
      </c>
      <c r="CN44" s="23" t="str">
        <f t="shared" si="196"/>
        <v/>
      </c>
      <c r="CO44" s="23" t="str">
        <f t="shared" si="197"/>
        <v/>
      </c>
      <c r="CP44" s="23">
        <f t="shared" si="198"/>
        <v>3</v>
      </c>
      <c r="CQ44" s="15">
        <f t="shared" si="71"/>
        <v>45</v>
      </c>
      <c r="CR44" s="16" t="str">
        <f t="shared" si="72"/>
        <v>не прошла</v>
      </c>
    </row>
    <row r="45" spans="1:96" ht="19.5" customHeight="1" x14ac:dyDescent="0.25">
      <c r="A45" s="17">
        <f>'[1]Впишите фамилии!'!J62</f>
        <v>3</v>
      </c>
      <c r="B45" s="18" t="str">
        <f>'[1]Впишите фамилии!'!K62</f>
        <v>в</v>
      </c>
      <c r="C45" s="17" t="str">
        <f>'[1]Впишите фамилии!'!L62</f>
        <v>Гебель Роман</v>
      </c>
      <c r="D45" s="17" t="str">
        <f>'[1]Впишите фамилии!'!M62</f>
        <v>м</v>
      </c>
      <c r="E45" s="19">
        <v>14</v>
      </c>
      <c r="F45" s="19">
        <v>7</v>
      </c>
      <c r="G45" s="19">
        <v>11</v>
      </c>
      <c r="H45" s="19">
        <v>14</v>
      </c>
      <c r="I45" s="20" t="s">
        <v>33</v>
      </c>
      <c r="J45" s="19">
        <v>15</v>
      </c>
      <c r="K45" s="26">
        <f t="shared" si="143"/>
        <v>61</v>
      </c>
      <c r="L45" s="22">
        <f t="shared" si="144"/>
        <v>4</v>
      </c>
      <c r="M45" s="22">
        <f t="shared" si="145"/>
        <v>3</v>
      </c>
      <c r="N45" s="22">
        <f t="shared" si="146"/>
        <v>3</v>
      </c>
      <c r="O45" s="22">
        <f t="shared" si="147"/>
        <v>4</v>
      </c>
      <c r="P45" s="22">
        <f t="shared" si="5"/>
        <v>4</v>
      </c>
      <c r="Q45" s="13">
        <f t="shared" si="79"/>
        <v>15</v>
      </c>
      <c r="R45" s="14" t="str">
        <f t="shared" si="80"/>
        <v xml:space="preserve"> </v>
      </c>
      <c r="S45" s="14" t="str">
        <f t="shared" si="81"/>
        <v xml:space="preserve"> </v>
      </c>
      <c r="T45" s="14" t="str">
        <f t="shared" si="82"/>
        <v xml:space="preserve"> </v>
      </c>
      <c r="U45" s="14" t="str">
        <f t="shared" si="83"/>
        <v xml:space="preserve"> </v>
      </c>
      <c r="V45" s="14" t="str">
        <f t="shared" si="84"/>
        <v xml:space="preserve"> </v>
      </c>
      <c r="W45" s="14" t="str">
        <f t="shared" si="12"/>
        <v xml:space="preserve"> </v>
      </c>
      <c r="X45" s="23" t="str">
        <f t="shared" si="199"/>
        <v/>
      </c>
      <c r="Y45" s="23" t="str">
        <f t="shared" si="200"/>
        <v/>
      </c>
      <c r="Z45" s="23">
        <f t="shared" si="201"/>
        <v>1</v>
      </c>
      <c r="AA45" s="23" t="str">
        <f t="shared" si="202"/>
        <v/>
      </c>
      <c r="AB45" s="23" t="str">
        <f t="shared" si="203"/>
        <v/>
      </c>
      <c r="AC45" s="23" t="str">
        <f t="shared" si="204"/>
        <v/>
      </c>
      <c r="AD45" s="23" t="str">
        <f t="shared" si="205"/>
        <v/>
      </c>
      <c r="AG45" s="14" t="s">
        <v>29</v>
      </c>
      <c r="AH45" s="23" t="str">
        <f t="shared" si="148"/>
        <v/>
      </c>
      <c r="AI45" s="23" t="str">
        <f t="shared" si="149"/>
        <v/>
      </c>
      <c r="AJ45" s="23">
        <f t="shared" si="150"/>
        <v>4</v>
      </c>
      <c r="AK45" s="23" t="str">
        <f t="shared" si="151"/>
        <v/>
      </c>
      <c r="AL45" s="14" t="s">
        <v>30</v>
      </c>
      <c r="AM45" s="23" t="str">
        <f t="shared" si="152"/>
        <v/>
      </c>
      <c r="AN45" s="23">
        <f t="shared" si="153"/>
        <v>3</v>
      </c>
      <c r="AO45" s="23" t="str">
        <f t="shared" si="154"/>
        <v/>
      </c>
      <c r="AP45" s="23" t="str">
        <f t="shared" si="155"/>
        <v/>
      </c>
      <c r="AQ45" s="14" t="s">
        <v>31</v>
      </c>
      <c r="AR45" s="23" t="str">
        <f t="shared" si="156"/>
        <v/>
      </c>
      <c r="AS45" s="23">
        <f t="shared" si="157"/>
        <v>3</v>
      </c>
      <c r="AT45" s="23" t="str">
        <f t="shared" si="158"/>
        <v/>
      </c>
      <c r="AU45" s="23" t="str">
        <f t="shared" si="159"/>
        <v/>
      </c>
      <c r="AV45" s="14" t="s">
        <v>32</v>
      </c>
      <c r="AW45" s="23" t="str">
        <f t="shared" si="160"/>
        <v/>
      </c>
      <c r="AX45" s="23" t="str">
        <f t="shared" si="161"/>
        <v/>
      </c>
      <c r="AY45" s="23">
        <f t="shared" si="162"/>
        <v>4</v>
      </c>
      <c r="AZ45" s="23" t="str">
        <f t="shared" si="163"/>
        <v/>
      </c>
      <c r="BA45" s="14" t="s">
        <v>33</v>
      </c>
      <c r="BB45" s="23" t="str">
        <f t="shared" si="164"/>
        <v/>
      </c>
      <c r="BC45" s="23" t="str">
        <f t="shared" si="165"/>
        <v/>
      </c>
      <c r="BD45" s="23">
        <f t="shared" si="166"/>
        <v>4</v>
      </c>
      <c r="BE45" s="23" t="str">
        <f t="shared" si="167"/>
        <v/>
      </c>
      <c r="BF45" s="23">
        <f t="shared" si="168"/>
        <v>4</v>
      </c>
      <c r="BG45" s="14" t="s">
        <v>14</v>
      </c>
      <c r="BH45" s="23" t="str">
        <f t="shared" si="169"/>
        <v/>
      </c>
      <c r="BI45" s="23" t="str">
        <f t="shared" si="170"/>
        <v/>
      </c>
      <c r="BJ45" s="23">
        <f t="shared" si="171"/>
        <v>4</v>
      </c>
      <c r="BK45" s="23" t="str">
        <f t="shared" si="172"/>
        <v/>
      </c>
      <c r="BL45" s="23">
        <f t="shared" si="173"/>
        <v>4</v>
      </c>
      <c r="BM45" s="14" t="s">
        <v>15</v>
      </c>
      <c r="BN45" s="23" t="str">
        <f t="shared" si="174"/>
        <v/>
      </c>
      <c r="BO45" s="23" t="str">
        <f t="shared" si="175"/>
        <v/>
      </c>
      <c r="BP45" s="23">
        <f t="shared" si="176"/>
        <v>4</v>
      </c>
      <c r="BQ45" s="23" t="str">
        <f t="shared" si="177"/>
        <v/>
      </c>
      <c r="BR45" s="23">
        <f t="shared" si="178"/>
        <v>4</v>
      </c>
      <c r="BS45" s="14" t="s">
        <v>16</v>
      </c>
      <c r="BT45" s="23" t="str">
        <f t="shared" si="179"/>
        <v/>
      </c>
      <c r="BU45" s="23" t="str">
        <f t="shared" si="180"/>
        <v/>
      </c>
      <c r="BV45" s="23">
        <f t="shared" si="181"/>
        <v>4</v>
      </c>
      <c r="BW45" s="23" t="str">
        <f t="shared" si="182"/>
        <v/>
      </c>
      <c r="BX45" s="23">
        <f t="shared" si="183"/>
        <v>4</v>
      </c>
      <c r="BY45" s="14" t="s">
        <v>34</v>
      </c>
      <c r="BZ45" s="23" t="str">
        <f t="shared" si="184"/>
        <v/>
      </c>
      <c r="CA45" s="23" t="str">
        <f t="shared" si="185"/>
        <v/>
      </c>
      <c r="CB45" s="23">
        <f t="shared" si="186"/>
        <v>4</v>
      </c>
      <c r="CC45" s="23" t="str">
        <f t="shared" si="187"/>
        <v/>
      </c>
      <c r="CD45" s="23">
        <f t="shared" si="188"/>
        <v>4</v>
      </c>
      <c r="CE45" s="14" t="s">
        <v>35</v>
      </c>
      <c r="CF45" s="23" t="str">
        <f t="shared" si="189"/>
        <v/>
      </c>
      <c r="CG45" s="23" t="str">
        <f t="shared" si="190"/>
        <v/>
      </c>
      <c r="CH45" s="23">
        <f t="shared" si="191"/>
        <v>4</v>
      </c>
      <c r="CI45" s="23" t="str">
        <f t="shared" si="192"/>
        <v/>
      </c>
      <c r="CJ45" s="23">
        <f t="shared" si="193"/>
        <v>4</v>
      </c>
      <c r="CK45" s="14" t="s">
        <v>36</v>
      </c>
      <c r="CL45" s="23" t="str">
        <f t="shared" si="194"/>
        <v/>
      </c>
      <c r="CM45" s="23" t="str">
        <f t="shared" si="195"/>
        <v/>
      </c>
      <c r="CN45" s="23">
        <f t="shared" si="196"/>
        <v>4</v>
      </c>
      <c r="CO45" s="23" t="str">
        <f t="shared" si="197"/>
        <v/>
      </c>
      <c r="CP45" s="23">
        <f t="shared" si="198"/>
        <v>4</v>
      </c>
      <c r="CQ45" s="15">
        <f t="shared" si="71"/>
        <v>54</v>
      </c>
      <c r="CR45" s="16" t="str">
        <f t="shared" si="72"/>
        <v/>
      </c>
    </row>
    <row r="46" spans="1:96" ht="19.5" customHeight="1" x14ac:dyDescent="0.25">
      <c r="A46" s="17">
        <f>'[1]Впишите фамилии!'!J63</f>
        <v>4</v>
      </c>
      <c r="B46" s="18" t="str">
        <f>'[1]Впишите фамилии!'!K65</f>
        <v>в</v>
      </c>
      <c r="C46" s="17" t="str">
        <f>'[1]Впишите фамилии!'!L65</f>
        <v>Емелина Лилия</v>
      </c>
      <c r="D46" s="17" t="str">
        <f>'[1]Впишите фамилии!'!M65</f>
        <v>ж</v>
      </c>
      <c r="E46" s="19">
        <v>17</v>
      </c>
      <c r="F46" s="19">
        <v>17</v>
      </c>
      <c r="G46" s="19">
        <v>21</v>
      </c>
      <c r="H46" s="19">
        <v>11</v>
      </c>
      <c r="I46" s="20" t="s">
        <v>14</v>
      </c>
      <c r="J46" s="19">
        <v>18</v>
      </c>
      <c r="K46" s="26">
        <f t="shared" si="143"/>
        <v>84</v>
      </c>
      <c r="L46" s="22">
        <f t="shared" si="144"/>
        <v>4</v>
      </c>
      <c r="M46" s="22">
        <f t="shared" si="145"/>
        <v>4</v>
      </c>
      <c r="N46" s="22">
        <f t="shared" si="146"/>
        <v>5</v>
      </c>
      <c r="O46" s="22">
        <f t="shared" si="147"/>
        <v>3</v>
      </c>
      <c r="P46" s="22">
        <f t="shared" ref="P46:P51" si="206">IF(I46="физика",BL46,IF(I46="биология",BF46,IF(I46="химия",BR46,IF(I46="литература",BX46,IF(I46="вс.история",CD46,IF(I46="география",CJ46,IF(I46="иностранный",CP46,"")))))))</f>
        <v>4</v>
      </c>
      <c r="Q46" s="13" t="str">
        <f t="shared" si="79"/>
        <v xml:space="preserve"> </v>
      </c>
      <c r="R46" s="14">
        <f t="shared" si="80"/>
        <v>18</v>
      </c>
      <c r="S46" s="14" t="str">
        <f t="shared" si="81"/>
        <v xml:space="preserve"> </v>
      </c>
      <c r="T46" s="14" t="str">
        <f t="shared" si="82"/>
        <v xml:space="preserve"> </v>
      </c>
      <c r="U46" s="14" t="str">
        <f t="shared" si="83"/>
        <v xml:space="preserve"> </v>
      </c>
      <c r="V46" s="14" t="str">
        <f t="shared" si="84"/>
        <v xml:space="preserve"> </v>
      </c>
      <c r="W46" s="14" t="str">
        <f t="shared" ref="W46:W51" si="207">IF(I46="иностранный",J46," " )</f>
        <v xml:space="preserve"> </v>
      </c>
      <c r="X46" s="23" t="str">
        <f t="shared" si="199"/>
        <v/>
      </c>
      <c r="Y46" s="23" t="str">
        <f t="shared" si="200"/>
        <v/>
      </c>
      <c r="Z46" s="23" t="str">
        <f t="shared" si="201"/>
        <v/>
      </c>
      <c r="AA46" s="23" t="str">
        <f t="shared" si="202"/>
        <v/>
      </c>
      <c r="AB46" s="23">
        <f t="shared" si="203"/>
        <v>1</v>
      </c>
      <c r="AC46" s="23" t="str">
        <f t="shared" si="204"/>
        <v/>
      </c>
      <c r="AD46" s="23" t="str">
        <f t="shared" si="205"/>
        <v/>
      </c>
      <c r="AG46" s="14" t="s">
        <v>29</v>
      </c>
      <c r="AH46" s="23" t="str">
        <f t="shared" si="148"/>
        <v/>
      </c>
      <c r="AI46" s="23" t="str">
        <f t="shared" si="149"/>
        <v/>
      </c>
      <c r="AJ46" s="23">
        <f t="shared" si="150"/>
        <v>4</v>
      </c>
      <c r="AK46" s="23" t="str">
        <f t="shared" si="151"/>
        <v/>
      </c>
      <c r="AL46" s="14" t="s">
        <v>30</v>
      </c>
      <c r="AM46" s="23" t="str">
        <f t="shared" si="152"/>
        <v/>
      </c>
      <c r="AN46" s="23" t="str">
        <f t="shared" si="153"/>
        <v/>
      </c>
      <c r="AO46" s="23">
        <f t="shared" si="154"/>
        <v>4</v>
      </c>
      <c r="AP46" s="23" t="str">
        <f t="shared" si="155"/>
        <v/>
      </c>
      <c r="AQ46" s="14" t="s">
        <v>31</v>
      </c>
      <c r="AR46" s="23" t="str">
        <f t="shared" si="156"/>
        <v/>
      </c>
      <c r="AS46" s="23" t="str">
        <f t="shared" si="157"/>
        <v/>
      </c>
      <c r="AT46" s="23" t="str">
        <f t="shared" si="158"/>
        <v/>
      </c>
      <c r="AU46" s="23">
        <f t="shared" si="159"/>
        <v>5</v>
      </c>
      <c r="AV46" s="14" t="s">
        <v>32</v>
      </c>
      <c r="AW46" s="23" t="str">
        <f t="shared" si="160"/>
        <v/>
      </c>
      <c r="AX46" s="23">
        <f t="shared" si="161"/>
        <v>3</v>
      </c>
      <c r="AY46" s="23" t="str">
        <f t="shared" si="162"/>
        <v/>
      </c>
      <c r="AZ46" s="23" t="str">
        <f t="shared" si="163"/>
        <v/>
      </c>
      <c r="BA46" s="14" t="s">
        <v>33</v>
      </c>
      <c r="BB46" s="23" t="str">
        <f t="shared" si="164"/>
        <v/>
      </c>
      <c r="BC46" s="23" t="str">
        <f t="shared" si="165"/>
        <v/>
      </c>
      <c r="BD46" s="23">
        <f t="shared" si="166"/>
        <v>4</v>
      </c>
      <c r="BE46" s="23" t="str">
        <f t="shared" si="167"/>
        <v/>
      </c>
      <c r="BF46" s="23">
        <f t="shared" si="168"/>
        <v>4</v>
      </c>
      <c r="BG46" s="14" t="s">
        <v>14</v>
      </c>
      <c r="BH46" s="23" t="str">
        <f t="shared" si="169"/>
        <v/>
      </c>
      <c r="BI46" s="23" t="str">
        <f t="shared" si="170"/>
        <v/>
      </c>
      <c r="BJ46" s="23">
        <f t="shared" si="171"/>
        <v>4</v>
      </c>
      <c r="BK46" s="23" t="str">
        <f t="shared" si="172"/>
        <v/>
      </c>
      <c r="BL46" s="23">
        <f t="shared" si="173"/>
        <v>4</v>
      </c>
      <c r="BM46" s="14" t="s">
        <v>15</v>
      </c>
      <c r="BN46" s="23" t="str">
        <f t="shared" si="174"/>
        <v/>
      </c>
      <c r="BO46" s="23" t="str">
        <f t="shared" si="175"/>
        <v/>
      </c>
      <c r="BP46" s="23">
        <f t="shared" si="176"/>
        <v>4</v>
      </c>
      <c r="BQ46" s="23" t="str">
        <f t="shared" si="177"/>
        <v/>
      </c>
      <c r="BR46" s="23">
        <f t="shared" si="178"/>
        <v>4</v>
      </c>
      <c r="BS46" s="14" t="s">
        <v>16</v>
      </c>
      <c r="BT46" s="23" t="str">
        <f t="shared" si="179"/>
        <v/>
      </c>
      <c r="BU46" s="23" t="str">
        <f t="shared" si="180"/>
        <v/>
      </c>
      <c r="BV46" s="23">
        <f t="shared" si="181"/>
        <v>4</v>
      </c>
      <c r="BW46" s="23" t="str">
        <f t="shared" si="182"/>
        <v/>
      </c>
      <c r="BX46" s="23">
        <f t="shared" si="183"/>
        <v>4</v>
      </c>
      <c r="BY46" s="14" t="s">
        <v>34</v>
      </c>
      <c r="BZ46" s="23" t="str">
        <f t="shared" si="184"/>
        <v/>
      </c>
      <c r="CA46" s="23" t="str">
        <f t="shared" si="185"/>
        <v/>
      </c>
      <c r="CB46" s="23">
        <f t="shared" si="186"/>
        <v>4</v>
      </c>
      <c r="CC46" s="23" t="str">
        <f t="shared" si="187"/>
        <v/>
      </c>
      <c r="CD46" s="23">
        <f t="shared" si="188"/>
        <v>4</v>
      </c>
      <c r="CE46" s="14" t="s">
        <v>35</v>
      </c>
      <c r="CF46" s="23" t="str">
        <f t="shared" si="189"/>
        <v/>
      </c>
      <c r="CG46" s="23" t="str">
        <f t="shared" si="190"/>
        <v/>
      </c>
      <c r="CH46" s="23">
        <f t="shared" si="191"/>
        <v>4</v>
      </c>
      <c r="CI46" s="23" t="str">
        <f t="shared" si="192"/>
        <v/>
      </c>
      <c r="CJ46" s="23">
        <f t="shared" si="193"/>
        <v>4</v>
      </c>
      <c r="CK46" s="14" t="s">
        <v>36</v>
      </c>
      <c r="CL46" s="23" t="str">
        <f t="shared" si="194"/>
        <v/>
      </c>
      <c r="CM46" s="23" t="str">
        <f t="shared" si="195"/>
        <v/>
      </c>
      <c r="CN46" s="23">
        <f t="shared" si="196"/>
        <v>4</v>
      </c>
      <c r="CO46" s="23" t="str">
        <f t="shared" si="197"/>
        <v/>
      </c>
      <c r="CP46" s="23">
        <f t="shared" si="198"/>
        <v>4</v>
      </c>
      <c r="CQ46" s="15">
        <f t="shared" ref="CQ46:CQ51" si="208">K46-F46</f>
        <v>67</v>
      </c>
      <c r="CR46" s="16" t="str">
        <f t="shared" ref="CR46:CR51" si="209">IF(CQ46=0," ",IF(CQ46&gt;=50, "",IF(D46="ж","не прошла",IF(D46="м","не прошёл"))))</f>
        <v/>
      </c>
    </row>
    <row r="47" spans="1:96" ht="19.5" customHeight="1" x14ac:dyDescent="0.25">
      <c r="A47" s="17">
        <f>'[1]Впишите фамилии!'!J64</f>
        <v>5</v>
      </c>
      <c r="B47" s="18" t="str">
        <f>'[1]Впишите фамилии!'!K67</f>
        <v>в</v>
      </c>
      <c r="C47" s="17" t="str">
        <f>'[1]Впишите фамилии!'!L67</f>
        <v>Камзина Аида</v>
      </c>
      <c r="D47" s="17" t="str">
        <f>'[1]Впишите фамилии!'!M67</f>
        <v>ж</v>
      </c>
      <c r="E47" s="19">
        <v>12</v>
      </c>
      <c r="F47" s="19">
        <v>22</v>
      </c>
      <c r="G47" s="19">
        <v>8</v>
      </c>
      <c r="H47" s="19">
        <v>13</v>
      </c>
      <c r="I47" s="20" t="s">
        <v>33</v>
      </c>
      <c r="J47" s="19">
        <v>17</v>
      </c>
      <c r="K47" s="26">
        <f t="shared" si="143"/>
        <v>72</v>
      </c>
      <c r="L47" s="22">
        <f t="shared" si="144"/>
        <v>3</v>
      </c>
      <c r="M47" s="22">
        <f t="shared" si="145"/>
        <v>5</v>
      </c>
      <c r="N47" s="22">
        <f t="shared" si="146"/>
        <v>3</v>
      </c>
      <c r="O47" s="22">
        <f t="shared" si="147"/>
        <v>4</v>
      </c>
      <c r="P47" s="22">
        <f t="shared" si="206"/>
        <v>4</v>
      </c>
      <c r="Q47" s="13">
        <f t="shared" si="79"/>
        <v>17</v>
      </c>
      <c r="R47" s="14" t="str">
        <f t="shared" si="80"/>
        <v xml:space="preserve"> </v>
      </c>
      <c r="S47" s="14" t="str">
        <f t="shared" si="81"/>
        <v xml:space="preserve"> </v>
      </c>
      <c r="T47" s="14" t="str">
        <f t="shared" si="82"/>
        <v xml:space="preserve"> </v>
      </c>
      <c r="U47" s="14" t="str">
        <f t="shared" si="83"/>
        <v xml:space="preserve"> </v>
      </c>
      <c r="V47" s="14" t="str">
        <f t="shared" si="84"/>
        <v xml:space="preserve"> </v>
      </c>
      <c r="W47" s="14" t="str">
        <f t="shared" si="207"/>
        <v xml:space="preserve"> </v>
      </c>
      <c r="X47" s="23" t="str">
        <f t="shared" si="199"/>
        <v/>
      </c>
      <c r="Y47" s="23" t="str">
        <f t="shared" si="200"/>
        <v/>
      </c>
      <c r="Z47" s="23" t="str">
        <f t="shared" si="201"/>
        <v/>
      </c>
      <c r="AA47" s="23">
        <f t="shared" si="202"/>
        <v>1</v>
      </c>
      <c r="AB47" s="23" t="str">
        <f t="shared" si="203"/>
        <v/>
      </c>
      <c r="AC47" s="23" t="str">
        <f t="shared" si="204"/>
        <v/>
      </c>
      <c r="AD47" s="23" t="str">
        <f t="shared" si="205"/>
        <v/>
      </c>
      <c r="AG47" s="14" t="s">
        <v>29</v>
      </c>
      <c r="AH47" s="23" t="str">
        <f t="shared" si="148"/>
        <v/>
      </c>
      <c r="AI47" s="23">
        <f t="shared" si="149"/>
        <v>3</v>
      </c>
      <c r="AJ47" s="23" t="str">
        <f t="shared" si="150"/>
        <v/>
      </c>
      <c r="AK47" s="23" t="str">
        <f t="shared" si="151"/>
        <v/>
      </c>
      <c r="AL47" s="14" t="s">
        <v>30</v>
      </c>
      <c r="AM47" s="23" t="str">
        <f t="shared" si="152"/>
        <v/>
      </c>
      <c r="AN47" s="23" t="str">
        <f t="shared" si="153"/>
        <v/>
      </c>
      <c r="AO47" s="23" t="str">
        <f t="shared" si="154"/>
        <v/>
      </c>
      <c r="AP47" s="23">
        <f t="shared" si="155"/>
        <v>5</v>
      </c>
      <c r="AQ47" s="14" t="s">
        <v>31</v>
      </c>
      <c r="AR47" s="23" t="str">
        <f t="shared" si="156"/>
        <v/>
      </c>
      <c r="AS47" s="23">
        <f t="shared" si="157"/>
        <v>3</v>
      </c>
      <c r="AT47" s="23" t="str">
        <f t="shared" si="158"/>
        <v/>
      </c>
      <c r="AU47" s="23" t="str">
        <f t="shared" si="159"/>
        <v/>
      </c>
      <c r="AV47" s="14" t="s">
        <v>32</v>
      </c>
      <c r="AW47" s="23" t="str">
        <f t="shared" si="160"/>
        <v/>
      </c>
      <c r="AX47" s="23" t="str">
        <f t="shared" si="161"/>
        <v/>
      </c>
      <c r="AY47" s="23">
        <f t="shared" si="162"/>
        <v>4</v>
      </c>
      <c r="AZ47" s="23" t="str">
        <f t="shared" si="163"/>
        <v/>
      </c>
      <c r="BA47" s="14" t="s">
        <v>33</v>
      </c>
      <c r="BB47" s="23" t="str">
        <f t="shared" si="164"/>
        <v/>
      </c>
      <c r="BC47" s="23" t="str">
        <f t="shared" si="165"/>
        <v/>
      </c>
      <c r="BD47" s="23">
        <f t="shared" si="166"/>
        <v>4</v>
      </c>
      <c r="BE47" s="23" t="str">
        <f t="shared" si="167"/>
        <v/>
      </c>
      <c r="BF47" s="23">
        <f t="shared" si="168"/>
        <v>4</v>
      </c>
      <c r="BG47" s="14" t="s">
        <v>14</v>
      </c>
      <c r="BH47" s="23" t="str">
        <f t="shared" si="169"/>
        <v/>
      </c>
      <c r="BI47" s="23" t="str">
        <f t="shared" si="170"/>
        <v/>
      </c>
      <c r="BJ47" s="23">
        <f t="shared" si="171"/>
        <v>4</v>
      </c>
      <c r="BK47" s="23" t="str">
        <f t="shared" si="172"/>
        <v/>
      </c>
      <c r="BL47" s="23">
        <f t="shared" si="173"/>
        <v>4</v>
      </c>
      <c r="BM47" s="14" t="s">
        <v>15</v>
      </c>
      <c r="BN47" s="23" t="str">
        <f t="shared" si="174"/>
        <v/>
      </c>
      <c r="BO47" s="23" t="str">
        <f t="shared" si="175"/>
        <v/>
      </c>
      <c r="BP47" s="23">
        <f t="shared" si="176"/>
        <v>4</v>
      </c>
      <c r="BQ47" s="23" t="str">
        <f t="shared" si="177"/>
        <v/>
      </c>
      <c r="BR47" s="23">
        <f t="shared" si="178"/>
        <v>4</v>
      </c>
      <c r="BS47" s="14" t="s">
        <v>16</v>
      </c>
      <c r="BT47" s="23" t="str">
        <f t="shared" si="179"/>
        <v/>
      </c>
      <c r="BU47" s="23" t="str">
        <f t="shared" si="180"/>
        <v/>
      </c>
      <c r="BV47" s="23">
        <f t="shared" si="181"/>
        <v>4</v>
      </c>
      <c r="BW47" s="23" t="str">
        <f t="shared" si="182"/>
        <v/>
      </c>
      <c r="BX47" s="23">
        <f t="shared" si="183"/>
        <v>4</v>
      </c>
      <c r="BY47" s="14" t="s">
        <v>34</v>
      </c>
      <c r="BZ47" s="23" t="str">
        <f t="shared" si="184"/>
        <v/>
      </c>
      <c r="CA47" s="23" t="str">
        <f t="shared" si="185"/>
        <v/>
      </c>
      <c r="CB47" s="23">
        <f t="shared" si="186"/>
        <v>4</v>
      </c>
      <c r="CC47" s="23" t="str">
        <f t="shared" si="187"/>
        <v/>
      </c>
      <c r="CD47" s="23">
        <f t="shared" si="188"/>
        <v>4</v>
      </c>
      <c r="CE47" s="14" t="s">
        <v>35</v>
      </c>
      <c r="CF47" s="23" t="str">
        <f t="shared" si="189"/>
        <v/>
      </c>
      <c r="CG47" s="23" t="str">
        <f t="shared" si="190"/>
        <v/>
      </c>
      <c r="CH47" s="23">
        <f t="shared" si="191"/>
        <v>4</v>
      </c>
      <c r="CI47" s="23" t="str">
        <f t="shared" si="192"/>
        <v/>
      </c>
      <c r="CJ47" s="23">
        <f t="shared" si="193"/>
        <v>4</v>
      </c>
      <c r="CK47" s="14" t="s">
        <v>36</v>
      </c>
      <c r="CL47" s="23" t="str">
        <f t="shared" si="194"/>
        <v/>
      </c>
      <c r="CM47" s="23" t="str">
        <f t="shared" si="195"/>
        <v/>
      </c>
      <c r="CN47" s="23">
        <f t="shared" si="196"/>
        <v>4</v>
      </c>
      <c r="CO47" s="23" t="str">
        <f t="shared" si="197"/>
        <v/>
      </c>
      <c r="CP47" s="23">
        <f t="shared" si="198"/>
        <v>4</v>
      </c>
      <c r="CQ47" s="15">
        <f t="shared" si="208"/>
        <v>50</v>
      </c>
      <c r="CR47" s="16" t="str">
        <f t="shared" si="209"/>
        <v/>
      </c>
    </row>
    <row r="48" spans="1:96" ht="19.5" customHeight="1" x14ac:dyDescent="0.25">
      <c r="A48" s="17">
        <f>'[1]Впишите фамилии!'!J65</f>
        <v>6</v>
      </c>
      <c r="B48" s="18" t="str">
        <f>'[1]Впишите фамилии!'!K71</f>
        <v>в</v>
      </c>
      <c r="C48" s="17" t="str">
        <f>'[1]Впишите фамилии!'!L71</f>
        <v>Рахимбердинова Гульмира</v>
      </c>
      <c r="D48" s="17" t="str">
        <f>'[1]Впишите фамилии!'!M71</f>
        <v>ж</v>
      </c>
      <c r="E48" s="19">
        <v>19</v>
      </c>
      <c r="F48" s="19">
        <v>22</v>
      </c>
      <c r="G48" s="19">
        <v>13</v>
      </c>
      <c r="H48" s="19">
        <v>15</v>
      </c>
      <c r="I48" s="20" t="s">
        <v>37</v>
      </c>
      <c r="J48" s="19">
        <v>16</v>
      </c>
      <c r="K48" s="26">
        <f t="shared" si="143"/>
        <v>85</v>
      </c>
      <c r="L48" s="22">
        <f t="shared" si="144"/>
        <v>4</v>
      </c>
      <c r="M48" s="22">
        <f t="shared" si="145"/>
        <v>5</v>
      </c>
      <c r="N48" s="22">
        <f t="shared" si="146"/>
        <v>3</v>
      </c>
      <c r="O48" s="22">
        <f t="shared" si="147"/>
        <v>4</v>
      </c>
      <c r="P48" s="22">
        <f t="shared" si="206"/>
        <v>4</v>
      </c>
      <c r="Q48" s="13" t="str">
        <f t="shared" si="79"/>
        <v xml:space="preserve"> </v>
      </c>
      <c r="R48" s="14" t="str">
        <f t="shared" si="80"/>
        <v xml:space="preserve"> </v>
      </c>
      <c r="S48" s="14" t="str">
        <f t="shared" si="81"/>
        <v xml:space="preserve"> </v>
      </c>
      <c r="T48" s="14" t="str">
        <f t="shared" si="82"/>
        <v xml:space="preserve"> </v>
      </c>
      <c r="U48" s="14" t="str">
        <f t="shared" si="83"/>
        <v xml:space="preserve"> </v>
      </c>
      <c r="V48" s="14" t="str">
        <f t="shared" si="84"/>
        <v xml:space="preserve"> </v>
      </c>
      <c r="W48" s="14">
        <f t="shared" si="207"/>
        <v>16</v>
      </c>
      <c r="X48" s="23" t="str">
        <f t="shared" si="199"/>
        <v/>
      </c>
      <c r="Y48" s="23" t="str">
        <f t="shared" si="200"/>
        <v/>
      </c>
      <c r="Z48" s="23" t="str">
        <f t="shared" si="201"/>
        <v/>
      </c>
      <c r="AA48" s="23" t="str">
        <f t="shared" si="202"/>
        <v/>
      </c>
      <c r="AB48" s="23">
        <f t="shared" si="203"/>
        <v>1</v>
      </c>
      <c r="AC48" s="23" t="str">
        <f t="shared" si="204"/>
        <v/>
      </c>
      <c r="AD48" s="23" t="str">
        <f t="shared" si="205"/>
        <v/>
      </c>
      <c r="AG48" s="14" t="s">
        <v>29</v>
      </c>
      <c r="AH48" s="23" t="str">
        <f t="shared" si="148"/>
        <v/>
      </c>
      <c r="AI48" s="23" t="str">
        <f t="shared" si="149"/>
        <v/>
      </c>
      <c r="AJ48" s="23">
        <f t="shared" si="150"/>
        <v>4</v>
      </c>
      <c r="AK48" s="23" t="str">
        <f t="shared" si="151"/>
        <v/>
      </c>
      <c r="AL48" s="14" t="s">
        <v>30</v>
      </c>
      <c r="AM48" s="23" t="str">
        <f t="shared" si="152"/>
        <v/>
      </c>
      <c r="AN48" s="23" t="str">
        <f t="shared" si="153"/>
        <v/>
      </c>
      <c r="AO48" s="23" t="str">
        <f t="shared" si="154"/>
        <v/>
      </c>
      <c r="AP48" s="23">
        <f t="shared" si="155"/>
        <v>5</v>
      </c>
      <c r="AQ48" s="14" t="s">
        <v>31</v>
      </c>
      <c r="AR48" s="23" t="str">
        <f t="shared" si="156"/>
        <v/>
      </c>
      <c r="AS48" s="23">
        <f t="shared" si="157"/>
        <v>3</v>
      </c>
      <c r="AT48" s="23" t="str">
        <f t="shared" si="158"/>
        <v/>
      </c>
      <c r="AU48" s="23" t="str">
        <f t="shared" si="159"/>
        <v/>
      </c>
      <c r="AV48" s="14" t="s">
        <v>32</v>
      </c>
      <c r="AW48" s="23" t="str">
        <f t="shared" si="160"/>
        <v/>
      </c>
      <c r="AX48" s="23" t="str">
        <f t="shared" si="161"/>
        <v/>
      </c>
      <c r="AY48" s="23">
        <f t="shared" si="162"/>
        <v>4</v>
      </c>
      <c r="AZ48" s="23" t="str">
        <f t="shared" si="163"/>
        <v/>
      </c>
      <c r="BA48" s="14" t="s">
        <v>33</v>
      </c>
      <c r="BB48" s="23" t="str">
        <f t="shared" si="164"/>
        <v/>
      </c>
      <c r="BC48" s="23" t="str">
        <f t="shared" si="165"/>
        <v/>
      </c>
      <c r="BD48" s="23">
        <f t="shared" si="166"/>
        <v>4</v>
      </c>
      <c r="BE48" s="23" t="str">
        <f t="shared" si="167"/>
        <v/>
      </c>
      <c r="BF48" s="23">
        <f t="shared" si="168"/>
        <v>4</v>
      </c>
      <c r="BG48" s="14" t="s">
        <v>14</v>
      </c>
      <c r="BH48" s="23" t="str">
        <f t="shared" si="169"/>
        <v/>
      </c>
      <c r="BI48" s="23" t="str">
        <f t="shared" si="170"/>
        <v/>
      </c>
      <c r="BJ48" s="23">
        <f t="shared" si="171"/>
        <v>4</v>
      </c>
      <c r="BK48" s="23" t="str">
        <f t="shared" si="172"/>
        <v/>
      </c>
      <c r="BL48" s="23">
        <f t="shared" si="173"/>
        <v>4</v>
      </c>
      <c r="BM48" s="14" t="s">
        <v>15</v>
      </c>
      <c r="BN48" s="23" t="str">
        <f t="shared" si="174"/>
        <v/>
      </c>
      <c r="BO48" s="23" t="str">
        <f t="shared" si="175"/>
        <v/>
      </c>
      <c r="BP48" s="23">
        <f t="shared" si="176"/>
        <v>4</v>
      </c>
      <c r="BQ48" s="23" t="str">
        <f t="shared" si="177"/>
        <v/>
      </c>
      <c r="BR48" s="23">
        <f t="shared" si="178"/>
        <v>4</v>
      </c>
      <c r="BS48" s="14" t="s">
        <v>16</v>
      </c>
      <c r="BT48" s="23" t="str">
        <f t="shared" si="179"/>
        <v/>
      </c>
      <c r="BU48" s="23" t="str">
        <f t="shared" si="180"/>
        <v/>
      </c>
      <c r="BV48" s="23">
        <f t="shared" si="181"/>
        <v>4</v>
      </c>
      <c r="BW48" s="23" t="str">
        <f t="shared" si="182"/>
        <v/>
      </c>
      <c r="BX48" s="23">
        <f t="shared" si="183"/>
        <v>4</v>
      </c>
      <c r="BY48" s="14" t="s">
        <v>34</v>
      </c>
      <c r="BZ48" s="23" t="str">
        <f t="shared" si="184"/>
        <v/>
      </c>
      <c r="CA48" s="23" t="str">
        <f t="shared" si="185"/>
        <v/>
      </c>
      <c r="CB48" s="23">
        <f t="shared" si="186"/>
        <v>4</v>
      </c>
      <c r="CC48" s="23" t="str">
        <f t="shared" si="187"/>
        <v/>
      </c>
      <c r="CD48" s="23">
        <f t="shared" si="188"/>
        <v>4</v>
      </c>
      <c r="CE48" s="14" t="s">
        <v>35</v>
      </c>
      <c r="CF48" s="23" t="str">
        <f t="shared" si="189"/>
        <v/>
      </c>
      <c r="CG48" s="23" t="str">
        <f t="shared" si="190"/>
        <v/>
      </c>
      <c r="CH48" s="23">
        <f t="shared" si="191"/>
        <v>4</v>
      </c>
      <c r="CI48" s="23" t="str">
        <f t="shared" si="192"/>
        <v/>
      </c>
      <c r="CJ48" s="23">
        <f t="shared" si="193"/>
        <v>4</v>
      </c>
      <c r="CK48" s="14" t="s">
        <v>36</v>
      </c>
      <c r="CL48" s="23" t="str">
        <f t="shared" si="194"/>
        <v/>
      </c>
      <c r="CM48" s="23" t="str">
        <f t="shared" si="195"/>
        <v/>
      </c>
      <c r="CN48" s="23">
        <f t="shared" si="196"/>
        <v>4</v>
      </c>
      <c r="CO48" s="23" t="str">
        <f t="shared" si="197"/>
        <v/>
      </c>
      <c r="CP48" s="23">
        <f t="shared" si="198"/>
        <v>4</v>
      </c>
      <c r="CQ48" s="15">
        <f t="shared" si="208"/>
        <v>63</v>
      </c>
      <c r="CR48" s="16" t="str">
        <f t="shared" si="209"/>
        <v/>
      </c>
    </row>
    <row r="49" spans="1:96" ht="19.5" customHeight="1" x14ac:dyDescent="0.25">
      <c r="A49" s="17">
        <f>'[1]Впишите фамилии!'!J66</f>
        <v>7</v>
      </c>
      <c r="B49" s="18" t="str">
        <f>'[1]Впишите фамилии!'!K73</f>
        <v>в</v>
      </c>
      <c r="C49" s="17" t="str">
        <f>'[1]Впишите фамилии!'!L73</f>
        <v>Солдатова Алина</v>
      </c>
      <c r="D49" s="17" t="str">
        <f>'[1]Впишите фамилии!'!M73</f>
        <v>ж</v>
      </c>
      <c r="E49" s="19">
        <v>11</v>
      </c>
      <c r="F49" s="19">
        <v>16</v>
      </c>
      <c r="G49" s="19">
        <v>5</v>
      </c>
      <c r="H49" s="19">
        <v>4</v>
      </c>
      <c r="I49" s="20" t="s">
        <v>35</v>
      </c>
      <c r="J49" s="19">
        <v>8</v>
      </c>
      <c r="K49" s="26">
        <f t="shared" si="143"/>
        <v>44</v>
      </c>
      <c r="L49" s="22">
        <f t="shared" si="144"/>
        <v>3</v>
      </c>
      <c r="M49" s="22">
        <f t="shared" si="145"/>
        <v>4</v>
      </c>
      <c r="N49" s="22">
        <f t="shared" si="146"/>
        <v>3</v>
      </c>
      <c r="O49" s="22">
        <f t="shared" si="147"/>
        <v>3</v>
      </c>
      <c r="P49" s="22">
        <f t="shared" si="206"/>
        <v>3</v>
      </c>
      <c r="Q49" s="13" t="str">
        <f t="shared" si="79"/>
        <v xml:space="preserve"> </v>
      </c>
      <c r="R49" s="14" t="str">
        <f t="shared" si="80"/>
        <v xml:space="preserve"> </v>
      </c>
      <c r="S49" s="14" t="str">
        <f t="shared" si="81"/>
        <v xml:space="preserve"> </v>
      </c>
      <c r="T49" s="14" t="str">
        <f t="shared" si="82"/>
        <v xml:space="preserve"> </v>
      </c>
      <c r="U49" s="14" t="str">
        <f t="shared" si="83"/>
        <v xml:space="preserve"> </v>
      </c>
      <c r="V49" s="14">
        <f t="shared" si="84"/>
        <v>8</v>
      </c>
      <c r="W49" s="14" t="str">
        <f t="shared" si="207"/>
        <v xml:space="preserve"> </v>
      </c>
      <c r="X49" s="23">
        <f t="shared" si="199"/>
        <v>1</v>
      </c>
      <c r="Y49" s="23" t="str">
        <f t="shared" si="200"/>
        <v/>
      </c>
      <c r="Z49" s="23" t="str">
        <f t="shared" si="201"/>
        <v/>
      </c>
      <c r="AA49" s="23" t="str">
        <f t="shared" si="202"/>
        <v/>
      </c>
      <c r="AB49" s="23" t="str">
        <f t="shared" si="203"/>
        <v/>
      </c>
      <c r="AC49" s="23" t="str">
        <f t="shared" si="204"/>
        <v/>
      </c>
      <c r="AD49" s="23" t="str">
        <f t="shared" si="205"/>
        <v/>
      </c>
      <c r="AG49" s="14" t="s">
        <v>29</v>
      </c>
      <c r="AH49" s="23" t="str">
        <f t="shared" si="148"/>
        <v/>
      </c>
      <c r="AI49" s="23">
        <f t="shared" si="149"/>
        <v>3</v>
      </c>
      <c r="AJ49" s="23" t="str">
        <f t="shared" si="150"/>
        <v/>
      </c>
      <c r="AK49" s="23" t="str">
        <f t="shared" si="151"/>
        <v/>
      </c>
      <c r="AL49" s="14" t="s">
        <v>30</v>
      </c>
      <c r="AM49" s="23" t="str">
        <f t="shared" si="152"/>
        <v/>
      </c>
      <c r="AN49" s="23" t="str">
        <f t="shared" si="153"/>
        <v/>
      </c>
      <c r="AO49" s="23">
        <f t="shared" si="154"/>
        <v>4</v>
      </c>
      <c r="AP49" s="23" t="str">
        <f t="shared" si="155"/>
        <v/>
      </c>
      <c r="AQ49" s="14" t="s">
        <v>31</v>
      </c>
      <c r="AR49" s="23" t="str">
        <f t="shared" si="156"/>
        <v/>
      </c>
      <c r="AS49" s="23">
        <f t="shared" si="157"/>
        <v>3</v>
      </c>
      <c r="AT49" s="23" t="str">
        <f t="shared" si="158"/>
        <v/>
      </c>
      <c r="AU49" s="23" t="str">
        <f t="shared" si="159"/>
        <v/>
      </c>
      <c r="AV49" s="14" t="s">
        <v>32</v>
      </c>
      <c r="AW49" s="23" t="str">
        <f t="shared" si="160"/>
        <v/>
      </c>
      <c r="AX49" s="23">
        <f t="shared" si="161"/>
        <v>3</v>
      </c>
      <c r="AY49" s="23" t="str">
        <f t="shared" si="162"/>
        <v/>
      </c>
      <c r="AZ49" s="23" t="str">
        <f t="shared" si="163"/>
        <v/>
      </c>
      <c r="BA49" s="14" t="s">
        <v>33</v>
      </c>
      <c r="BB49" s="23" t="str">
        <f t="shared" si="164"/>
        <v/>
      </c>
      <c r="BC49" s="23">
        <f t="shared" si="165"/>
        <v>3</v>
      </c>
      <c r="BD49" s="23" t="str">
        <f t="shared" si="166"/>
        <v/>
      </c>
      <c r="BE49" s="23" t="str">
        <f t="shared" si="167"/>
        <v/>
      </c>
      <c r="BF49" s="23">
        <f t="shared" si="168"/>
        <v>3</v>
      </c>
      <c r="BG49" s="14" t="s">
        <v>14</v>
      </c>
      <c r="BH49" s="23" t="str">
        <f t="shared" si="169"/>
        <v/>
      </c>
      <c r="BI49" s="23">
        <f t="shared" si="170"/>
        <v>3</v>
      </c>
      <c r="BJ49" s="23" t="str">
        <f t="shared" si="171"/>
        <v/>
      </c>
      <c r="BK49" s="23" t="str">
        <f t="shared" si="172"/>
        <v/>
      </c>
      <c r="BL49" s="23">
        <f t="shared" si="173"/>
        <v>3</v>
      </c>
      <c r="BM49" s="14" t="s">
        <v>15</v>
      </c>
      <c r="BN49" s="23" t="str">
        <f t="shared" si="174"/>
        <v/>
      </c>
      <c r="BO49" s="23">
        <f t="shared" si="175"/>
        <v>3</v>
      </c>
      <c r="BP49" s="23" t="str">
        <f t="shared" si="176"/>
        <v/>
      </c>
      <c r="BQ49" s="23" t="str">
        <f t="shared" si="177"/>
        <v/>
      </c>
      <c r="BR49" s="23">
        <f t="shared" si="178"/>
        <v>3</v>
      </c>
      <c r="BS49" s="14" t="s">
        <v>16</v>
      </c>
      <c r="BT49" s="23" t="str">
        <f t="shared" si="179"/>
        <v/>
      </c>
      <c r="BU49" s="23">
        <f t="shared" si="180"/>
        <v>3</v>
      </c>
      <c r="BV49" s="23" t="str">
        <f t="shared" si="181"/>
        <v/>
      </c>
      <c r="BW49" s="23" t="str">
        <f t="shared" si="182"/>
        <v/>
      </c>
      <c r="BX49" s="23">
        <f t="shared" si="183"/>
        <v>3</v>
      </c>
      <c r="BY49" s="14" t="s">
        <v>34</v>
      </c>
      <c r="BZ49" s="23" t="str">
        <f t="shared" si="184"/>
        <v/>
      </c>
      <c r="CA49" s="23">
        <f t="shared" si="185"/>
        <v>3</v>
      </c>
      <c r="CB49" s="23" t="str">
        <f t="shared" si="186"/>
        <v/>
      </c>
      <c r="CC49" s="23" t="str">
        <f t="shared" si="187"/>
        <v/>
      </c>
      <c r="CD49" s="23">
        <f t="shared" si="188"/>
        <v>3</v>
      </c>
      <c r="CE49" s="14" t="s">
        <v>35</v>
      </c>
      <c r="CF49" s="23" t="str">
        <f t="shared" si="189"/>
        <v/>
      </c>
      <c r="CG49" s="23">
        <f t="shared" si="190"/>
        <v>3</v>
      </c>
      <c r="CH49" s="23" t="str">
        <f t="shared" si="191"/>
        <v/>
      </c>
      <c r="CI49" s="23" t="str">
        <f t="shared" si="192"/>
        <v/>
      </c>
      <c r="CJ49" s="23">
        <f t="shared" si="193"/>
        <v>3</v>
      </c>
      <c r="CK49" s="14" t="s">
        <v>36</v>
      </c>
      <c r="CL49" s="23" t="str">
        <f t="shared" si="194"/>
        <v/>
      </c>
      <c r="CM49" s="23">
        <f t="shared" si="195"/>
        <v>3</v>
      </c>
      <c r="CN49" s="23" t="str">
        <f t="shared" si="196"/>
        <v/>
      </c>
      <c r="CO49" s="23" t="str">
        <f t="shared" si="197"/>
        <v/>
      </c>
      <c r="CP49" s="23">
        <f t="shared" si="198"/>
        <v>3</v>
      </c>
      <c r="CQ49" s="15">
        <f t="shared" si="208"/>
        <v>28</v>
      </c>
      <c r="CR49" s="16" t="str">
        <f t="shared" si="209"/>
        <v>не прошла</v>
      </c>
    </row>
    <row r="50" spans="1:96" ht="19.5" customHeight="1" x14ac:dyDescent="0.25">
      <c r="A50" s="17">
        <f>'[1]Впишите фамилии!'!J67</f>
        <v>8</v>
      </c>
      <c r="B50" s="18" t="str">
        <f>'[1]Впишите фамилии!'!K74</f>
        <v>в</v>
      </c>
      <c r="C50" s="17" t="str">
        <f>'[1]Впишите фамилии!'!L74</f>
        <v>Цыздоев Ваха</v>
      </c>
      <c r="D50" s="17" t="str">
        <f>'[1]Впишите фамилии!'!M74</f>
        <v>м</v>
      </c>
      <c r="E50" s="19"/>
      <c r="F50" s="19"/>
      <c r="G50" s="19"/>
      <c r="H50" s="19"/>
      <c r="I50" s="20"/>
      <c r="J50" s="19"/>
      <c r="K50" s="26">
        <f t="shared" si="143"/>
        <v>0</v>
      </c>
      <c r="L50" s="22" t="str">
        <f t="shared" si="144"/>
        <v/>
      </c>
      <c r="M50" s="22" t="str">
        <f t="shared" si="145"/>
        <v/>
      </c>
      <c r="N50" s="22" t="str">
        <f t="shared" si="146"/>
        <v/>
      </c>
      <c r="O50" s="22" t="str">
        <f t="shared" si="147"/>
        <v/>
      </c>
      <c r="P50" s="22" t="str">
        <f t="shared" si="206"/>
        <v/>
      </c>
      <c r="Q50" s="13" t="str">
        <f t="shared" si="79"/>
        <v xml:space="preserve"> </v>
      </c>
      <c r="R50" s="14" t="str">
        <f t="shared" si="80"/>
        <v xml:space="preserve"> </v>
      </c>
      <c r="S50" s="14" t="str">
        <f t="shared" si="81"/>
        <v xml:space="preserve"> </v>
      </c>
      <c r="T50" s="14" t="str">
        <f t="shared" si="82"/>
        <v xml:space="preserve"> </v>
      </c>
      <c r="U50" s="14" t="str">
        <f t="shared" si="83"/>
        <v xml:space="preserve"> </v>
      </c>
      <c r="V50" s="14" t="str">
        <f t="shared" si="84"/>
        <v xml:space="preserve"> </v>
      </c>
      <c r="W50" s="14" t="str">
        <f t="shared" si="207"/>
        <v xml:space="preserve"> </v>
      </c>
      <c r="X50" s="23" t="str">
        <f t="shared" si="199"/>
        <v/>
      </c>
      <c r="Y50" s="23" t="str">
        <f t="shared" si="200"/>
        <v/>
      </c>
      <c r="Z50" s="23" t="str">
        <f t="shared" si="201"/>
        <v/>
      </c>
      <c r="AA50" s="23" t="str">
        <f t="shared" si="202"/>
        <v/>
      </c>
      <c r="AB50" s="23" t="str">
        <f t="shared" si="203"/>
        <v/>
      </c>
      <c r="AC50" s="23" t="str">
        <f t="shared" si="204"/>
        <v/>
      </c>
      <c r="AD50" s="23" t="str">
        <f t="shared" si="205"/>
        <v/>
      </c>
      <c r="AG50" s="14" t="s">
        <v>29</v>
      </c>
      <c r="AH50" s="23">
        <f t="shared" si="148"/>
        <v>2</v>
      </c>
      <c r="AI50" s="23" t="str">
        <f t="shared" si="149"/>
        <v/>
      </c>
      <c r="AJ50" s="23" t="str">
        <f t="shared" si="150"/>
        <v/>
      </c>
      <c r="AK50" s="23" t="str">
        <f t="shared" si="151"/>
        <v/>
      </c>
      <c r="AL50" s="14" t="s">
        <v>30</v>
      </c>
      <c r="AM50" s="23">
        <f t="shared" si="152"/>
        <v>2</v>
      </c>
      <c r="AN50" s="23" t="str">
        <f t="shared" si="153"/>
        <v/>
      </c>
      <c r="AO50" s="23" t="str">
        <f t="shared" si="154"/>
        <v/>
      </c>
      <c r="AP50" s="23" t="str">
        <f t="shared" si="155"/>
        <v/>
      </c>
      <c r="AQ50" s="14" t="s">
        <v>31</v>
      </c>
      <c r="AR50" s="23">
        <f t="shared" si="156"/>
        <v>2</v>
      </c>
      <c r="AS50" s="23" t="str">
        <f t="shared" si="157"/>
        <v/>
      </c>
      <c r="AT50" s="23" t="str">
        <f t="shared" si="158"/>
        <v/>
      </c>
      <c r="AU50" s="23" t="str">
        <f t="shared" si="159"/>
        <v/>
      </c>
      <c r="AV50" s="14" t="s">
        <v>32</v>
      </c>
      <c r="AW50" s="23">
        <f t="shared" si="160"/>
        <v>2</v>
      </c>
      <c r="AX50" s="23" t="str">
        <f t="shared" si="161"/>
        <v/>
      </c>
      <c r="AY50" s="23" t="str">
        <f t="shared" si="162"/>
        <v/>
      </c>
      <c r="AZ50" s="23" t="str">
        <f t="shared" si="163"/>
        <v/>
      </c>
      <c r="BA50" s="14" t="s">
        <v>33</v>
      </c>
      <c r="BB50" s="23">
        <f t="shared" si="164"/>
        <v>2</v>
      </c>
      <c r="BC50" s="23" t="str">
        <f t="shared" si="165"/>
        <v/>
      </c>
      <c r="BD50" s="23" t="str">
        <f t="shared" si="166"/>
        <v/>
      </c>
      <c r="BE50" s="23" t="str">
        <f t="shared" si="167"/>
        <v/>
      </c>
      <c r="BF50" s="23" t="str">
        <f t="shared" si="168"/>
        <v/>
      </c>
      <c r="BG50" s="14" t="s">
        <v>14</v>
      </c>
      <c r="BH50" s="23">
        <f t="shared" si="169"/>
        <v>2</v>
      </c>
      <c r="BI50" s="23" t="str">
        <f t="shared" si="170"/>
        <v/>
      </c>
      <c r="BJ50" s="23" t="str">
        <f t="shared" si="171"/>
        <v/>
      </c>
      <c r="BK50" s="23" t="str">
        <f t="shared" si="172"/>
        <v/>
      </c>
      <c r="BL50" s="23" t="str">
        <f t="shared" si="173"/>
        <v/>
      </c>
      <c r="BM50" s="14" t="s">
        <v>15</v>
      </c>
      <c r="BN50" s="23">
        <f t="shared" si="174"/>
        <v>2</v>
      </c>
      <c r="BO50" s="23" t="str">
        <f t="shared" si="175"/>
        <v/>
      </c>
      <c r="BP50" s="23" t="str">
        <f t="shared" si="176"/>
        <v/>
      </c>
      <c r="BQ50" s="23" t="str">
        <f t="shared" si="177"/>
        <v/>
      </c>
      <c r="BR50" s="23" t="str">
        <f t="shared" si="178"/>
        <v/>
      </c>
      <c r="BS50" s="14" t="s">
        <v>16</v>
      </c>
      <c r="BT50" s="23">
        <f t="shared" si="179"/>
        <v>2</v>
      </c>
      <c r="BU50" s="23" t="str">
        <f t="shared" si="180"/>
        <v/>
      </c>
      <c r="BV50" s="23" t="str">
        <f t="shared" si="181"/>
        <v/>
      </c>
      <c r="BW50" s="23" t="str">
        <f t="shared" si="182"/>
        <v/>
      </c>
      <c r="BX50" s="23" t="str">
        <f t="shared" si="183"/>
        <v/>
      </c>
      <c r="BY50" s="14" t="s">
        <v>34</v>
      </c>
      <c r="BZ50" s="23">
        <f t="shared" si="184"/>
        <v>2</v>
      </c>
      <c r="CA50" s="23" t="str">
        <f t="shared" si="185"/>
        <v/>
      </c>
      <c r="CB50" s="23" t="str">
        <f t="shared" si="186"/>
        <v/>
      </c>
      <c r="CC50" s="23" t="str">
        <f t="shared" si="187"/>
        <v/>
      </c>
      <c r="CD50" s="23" t="str">
        <f t="shared" si="188"/>
        <v/>
      </c>
      <c r="CE50" s="14" t="s">
        <v>35</v>
      </c>
      <c r="CF50" s="23">
        <f t="shared" si="189"/>
        <v>2</v>
      </c>
      <c r="CG50" s="23" t="str">
        <f t="shared" si="190"/>
        <v/>
      </c>
      <c r="CH50" s="23" t="str">
        <f t="shared" si="191"/>
        <v/>
      </c>
      <c r="CI50" s="23" t="str">
        <f t="shared" si="192"/>
        <v/>
      </c>
      <c r="CJ50" s="23" t="str">
        <f t="shared" si="193"/>
        <v/>
      </c>
      <c r="CK50" s="14" t="s">
        <v>36</v>
      </c>
      <c r="CL50" s="23">
        <f t="shared" si="194"/>
        <v>2</v>
      </c>
      <c r="CM50" s="23" t="str">
        <f t="shared" si="195"/>
        <v/>
      </c>
      <c r="CN50" s="23" t="str">
        <f t="shared" si="196"/>
        <v/>
      </c>
      <c r="CO50" s="23" t="str">
        <f t="shared" si="197"/>
        <v/>
      </c>
      <c r="CP50" s="23" t="str">
        <f t="shared" si="198"/>
        <v/>
      </c>
      <c r="CQ50" s="15">
        <f t="shared" si="208"/>
        <v>0</v>
      </c>
      <c r="CR50" s="16" t="str">
        <f t="shared" si="209"/>
        <v xml:space="preserve"> </v>
      </c>
    </row>
    <row r="51" spans="1:96" ht="19.5" customHeight="1" x14ac:dyDescent="0.25">
      <c r="A51" s="17">
        <f>'[1]Впишите фамилии!'!J68</f>
        <v>9</v>
      </c>
      <c r="B51" s="18" t="str">
        <f>'[1]Впишите фамилии!'!K75</f>
        <v>в</v>
      </c>
      <c r="C51" s="17" t="str">
        <f>'[1]Впишите фамилии!'!L75</f>
        <v>Шакенова Зарина</v>
      </c>
      <c r="D51" s="17" t="str">
        <f>'[1]Впишите фамилии!'!M75</f>
        <v>ж</v>
      </c>
      <c r="E51" s="19">
        <v>18</v>
      </c>
      <c r="F51" s="19">
        <v>21</v>
      </c>
      <c r="G51" s="19">
        <v>12</v>
      </c>
      <c r="H51" s="19">
        <v>14</v>
      </c>
      <c r="I51" s="20" t="s">
        <v>33</v>
      </c>
      <c r="J51" s="19">
        <v>10</v>
      </c>
      <c r="K51" s="26">
        <f t="shared" si="143"/>
        <v>75</v>
      </c>
      <c r="L51" s="22">
        <f t="shared" si="144"/>
        <v>4</v>
      </c>
      <c r="M51" s="22">
        <f t="shared" si="145"/>
        <v>5</v>
      </c>
      <c r="N51" s="22">
        <f t="shared" si="146"/>
        <v>3</v>
      </c>
      <c r="O51" s="22">
        <f t="shared" si="147"/>
        <v>4</v>
      </c>
      <c r="P51" s="22">
        <f t="shared" si="206"/>
        <v>3</v>
      </c>
      <c r="Q51" s="13">
        <f t="shared" si="79"/>
        <v>10</v>
      </c>
      <c r="R51" s="14" t="str">
        <f t="shared" si="80"/>
        <v xml:space="preserve"> </v>
      </c>
      <c r="S51" s="14" t="str">
        <f t="shared" si="81"/>
        <v xml:space="preserve"> </v>
      </c>
      <c r="T51" s="14" t="str">
        <f t="shared" si="82"/>
        <v xml:space="preserve"> </v>
      </c>
      <c r="U51" s="14" t="str">
        <f t="shared" si="83"/>
        <v xml:space="preserve"> </v>
      </c>
      <c r="V51" s="14" t="str">
        <f t="shared" si="84"/>
        <v xml:space="preserve"> </v>
      </c>
      <c r="W51" s="14" t="str">
        <f t="shared" si="207"/>
        <v xml:space="preserve"> </v>
      </c>
      <c r="X51" s="23" t="str">
        <f t="shared" si="199"/>
        <v/>
      </c>
      <c r="Y51" s="23" t="str">
        <f t="shared" si="200"/>
        <v/>
      </c>
      <c r="Z51" s="23" t="str">
        <f t="shared" si="201"/>
        <v/>
      </c>
      <c r="AA51" s="23">
        <f t="shared" si="202"/>
        <v>1</v>
      </c>
      <c r="AB51" s="23" t="str">
        <f t="shared" si="203"/>
        <v/>
      </c>
      <c r="AC51" s="23" t="str">
        <f t="shared" si="204"/>
        <v/>
      </c>
      <c r="AD51" s="23" t="str">
        <f t="shared" si="205"/>
        <v/>
      </c>
      <c r="AG51" s="14" t="s">
        <v>29</v>
      </c>
      <c r="AH51" s="23" t="str">
        <f t="shared" si="148"/>
        <v/>
      </c>
      <c r="AI51" s="23" t="str">
        <f t="shared" si="149"/>
        <v/>
      </c>
      <c r="AJ51" s="23">
        <f t="shared" si="150"/>
        <v>4</v>
      </c>
      <c r="AK51" s="23" t="str">
        <f t="shared" si="151"/>
        <v/>
      </c>
      <c r="AL51" s="14" t="s">
        <v>30</v>
      </c>
      <c r="AM51" s="23" t="str">
        <f t="shared" si="152"/>
        <v/>
      </c>
      <c r="AN51" s="23" t="str">
        <f t="shared" si="153"/>
        <v/>
      </c>
      <c r="AO51" s="23" t="str">
        <f t="shared" si="154"/>
        <v/>
      </c>
      <c r="AP51" s="23">
        <f t="shared" si="155"/>
        <v>5</v>
      </c>
      <c r="AQ51" s="14" t="s">
        <v>31</v>
      </c>
      <c r="AR51" s="23" t="str">
        <f t="shared" si="156"/>
        <v/>
      </c>
      <c r="AS51" s="23">
        <f t="shared" si="157"/>
        <v>3</v>
      </c>
      <c r="AT51" s="23" t="str">
        <f t="shared" si="158"/>
        <v/>
      </c>
      <c r="AU51" s="23" t="str">
        <f t="shared" si="159"/>
        <v/>
      </c>
      <c r="AV51" s="14" t="s">
        <v>32</v>
      </c>
      <c r="AW51" s="23" t="str">
        <f t="shared" si="160"/>
        <v/>
      </c>
      <c r="AX51" s="23" t="str">
        <f t="shared" si="161"/>
        <v/>
      </c>
      <c r="AY51" s="23">
        <f t="shared" si="162"/>
        <v>4</v>
      </c>
      <c r="AZ51" s="23" t="str">
        <f t="shared" si="163"/>
        <v/>
      </c>
      <c r="BA51" s="14" t="s">
        <v>33</v>
      </c>
      <c r="BB51" s="23" t="str">
        <f t="shared" si="164"/>
        <v/>
      </c>
      <c r="BC51" s="23">
        <f t="shared" si="165"/>
        <v>3</v>
      </c>
      <c r="BD51" s="23" t="str">
        <f t="shared" si="166"/>
        <v/>
      </c>
      <c r="BE51" s="23" t="str">
        <f t="shared" si="167"/>
        <v/>
      </c>
      <c r="BF51" s="23">
        <f t="shared" si="168"/>
        <v>3</v>
      </c>
      <c r="BG51" s="14" t="s">
        <v>14</v>
      </c>
      <c r="BH51" s="23" t="str">
        <f t="shared" si="169"/>
        <v/>
      </c>
      <c r="BI51" s="23">
        <f t="shared" si="170"/>
        <v>3</v>
      </c>
      <c r="BJ51" s="23" t="str">
        <f t="shared" si="171"/>
        <v/>
      </c>
      <c r="BK51" s="23" t="str">
        <f t="shared" si="172"/>
        <v/>
      </c>
      <c r="BL51" s="23">
        <f t="shared" si="173"/>
        <v>3</v>
      </c>
      <c r="BM51" s="14" t="s">
        <v>15</v>
      </c>
      <c r="BN51" s="23" t="str">
        <f t="shared" si="174"/>
        <v/>
      </c>
      <c r="BO51" s="23">
        <f t="shared" si="175"/>
        <v>3</v>
      </c>
      <c r="BP51" s="23" t="str">
        <f t="shared" si="176"/>
        <v/>
      </c>
      <c r="BQ51" s="23" t="str">
        <f t="shared" si="177"/>
        <v/>
      </c>
      <c r="BR51" s="23">
        <f t="shared" si="178"/>
        <v>3</v>
      </c>
      <c r="BS51" s="14" t="s">
        <v>16</v>
      </c>
      <c r="BT51" s="23" t="str">
        <f t="shared" si="179"/>
        <v/>
      </c>
      <c r="BU51" s="23">
        <f t="shared" si="180"/>
        <v>3</v>
      </c>
      <c r="BV51" s="23" t="str">
        <f t="shared" si="181"/>
        <v/>
      </c>
      <c r="BW51" s="23" t="str">
        <f t="shared" si="182"/>
        <v/>
      </c>
      <c r="BX51" s="23">
        <f t="shared" si="183"/>
        <v>3</v>
      </c>
      <c r="BY51" s="14" t="s">
        <v>34</v>
      </c>
      <c r="BZ51" s="23" t="str">
        <f t="shared" si="184"/>
        <v/>
      </c>
      <c r="CA51" s="23">
        <f t="shared" si="185"/>
        <v>3</v>
      </c>
      <c r="CB51" s="23" t="str">
        <f t="shared" si="186"/>
        <v/>
      </c>
      <c r="CC51" s="23" t="str">
        <f t="shared" si="187"/>
        <v/>
      </c>
      <c r="CD51" s="23">
        <f t="shared" si="188"/>
        <v>3</v>
      </c>
      <c r="CE51" s="14" t="s">
        <v>35</v>
      </c>
      <c r="CF51" s="23" t="str">
        <f t="shared" si="189"/>
        <v/>
      </c>
      <c r="CG51" s="23">
        <f t="shared" si="190"/>
        <v>3</v>
      </c>
      <c r="CH51" s="23" t="str">
        <f t="shared" si="191"/>
        <v/>
      </c>
      <c r="CI51" s="23" t="str">
        <f t="shared" si="192"/>
        <v/>
      </c>
      <c r="CJ51" s="23">
        <f t="shared" si="193"/>
        <v>3</v>
      </c>
      <c r="CK51" s="14" t="s">
        <v>36</v>
      </c>
      <c r="CL51" s="23" t="str">
        <f t="shared" si="194"/>
        <v/>
      </c>
      <c r="CM51" s="23">
        <f t="shared" si="195"/>
        <v>3</v>
      </c>
      <c r="CN51" s="23" t="str">
        <f t="shared" si="196"/>
        <v/>
      </c>
      <c r="CO51" s="23" t="str">
        <f t="shared" si="197"/>
        <v/>
      </c>
      <c r="CP51" s="23">
        <f t="shared" si="198"/>
        <v>3</v>
      </c>
      <c r="CQ51" s="15">
        <f t="shared" si="208"/>
        <v>54</v>
      </c>
      <c r="CR51" s="16" t="str">
        <f t="shared" si="209"/>
        <v/>
      </c>
    </row>
    <row r="52" spans="1:96" ht="19.5" customHeight="1" x14ac:dyDescent="0.25">
      <c r="A52" s="57"/>
      <c r="B52" s="75"/>
      <c r="C52" s="72" t="s">
        <v>39</v>
      </c>
      <c r="D52" s="72"/>
      <c r="E52" s="61">
        <f>SUM(E43:E51)/AE52</f>
        <v>15.5</v>
      </c>
      <c r="F52" s="61">
        <f>SUM(F43:F51)/AE52</f>
        <v>18.25</v>
      </c>
      <c r="G52" s="61">
        <f>SUM(G43:G51)/AE52</f>
        <v>11.375</v>
      </c>
      <c r="H52" s="61">
        <f>SUM(H43:H51)/AE52</f>
        <v>11.375</v>
      </c>
      <c r="I52" s="73"/>
      <c r="J52" s="74"/>
      <c r="K52" s="61">
        <f>SUM(K43:K51)/AE52</f>
        <v>70.25</v>
      </c>
      <c r="L52" s="61">
        <f>SUM(L43:L51)/AE52</f>
        <v>3.75</v>
      </c>
      <c r="M52" s="61">
        <f>SUM(M43:M51)/AE52</f>
        <v>4.5</v>
      </c>
      <c r="N52" s="61">
        <f>SUM(N43:N51)/AE52</f>
        <v>3.25</v>
      </c>
      <c r="O52" s="61">
        <f>SUM(O43:O51)/AE52</f>
        <v>3.625</v>
      </c>
      <c r="P52" s="61">
        <f>SUM(P43:P51)/AE52</f>
        <v>3.625</v>
      </c>
      <c r="Q52" s="76" t="str">
        <f>IF(I52="биология",J52," " )</f>
        <v xml:space="preserve"> </v>
      </c>
      <c r="R52" s="62" t="str">
        <f>IF(I52="физика",J52," " )</f>
        <v xml:space="preserve"> </v>
      </c>
      <c r="S52" s="62" t="str">
        <f>IF(I52="химия",J52," " )</f>
        <v xml:space="preserve"> </v>
      </c>
      <c r="T52" s="62" t="str">
        <f>IF(I52="литература",J52," " )</f>
        <v xml:space="preserve"> </v>
      </c>
      <c r="U52" s="62" t="str">
        <f>IF(I52="вс.история",J52," " )</f>
        <v xml:space="preserve"> </v>
      </c>
      <c r="V52" s="62" t="str">
        <f>IF(I52="география",J52," " )</f>
        <v xml:space="preserve"> </v>
      </c>
      <c r="W52" s="62" t="str">
        <f>IF(I52="английский",J52," " )</f>
        <v xml:space="preserve"> </v>
      </c>
      <c r="X52" s="63">
        <f>SUM(X43:X51)</f>
        <v>1</v>
      </c>
      <c r="Y52" s="63">
        <f>SUM(Y43:Y51)</f>
        <v>0</v>
      </c>
      <c r="Z52" s="63">
        <f>SUM(Z43:Z51)</f>
        <v>2</v>
      </c>
      <c r="AA52" s="63">
        <f>SUM(AA43:AA51)</f>
        <v>3</v>
      </c>
      <c r="AB52" s="63">
        <f>SUM(AB43:AB51)</f>
        <v>2</v>
      </c>
      <c r="AC52" s="63">
        <f>SUM(AC43:AC51)</f>
        <v>0</v>
      </c>
      <c r="AD52" s="63">
        <f>SUM(AD43:AD51)</f>
        <v>0</v>
      </c>
      <c r="AE52" s="77">
        <f>IF(SUM(X52:AD52)&lt;=0,1,AF52)</f>
        <v>8</v>
      </c>
      <c r="AF52" s="77">
        <f>SUM(X52:AD52)</f>
        <v>8</v>
      </c>
      <c r="AG52" s="62"/>
      <c r="AH52" s="65"/>
      <c r="AI52" s="65"/>
      <c r="AJ52" s="65"/>
      <c r="AK52" s="65"/>
      <c r="AL52" s="62"/>
      <c r="AM52" s="65"/>
      <c r="AN52" s="65"/>
      <c r="AO52" s="65"/>
      <c r="AP52" s="65"/>
      <c r="AQ52" s="62"/>
      <c r="AR52" s="65"/>
      <c r="AS52" s="65"/>
      <c r="AT52" s="65"/>
      <c r="AU52" s="65"/>
      <c r="AV52" s="62"/>
      <c r="AW52" s="65"/>
      <c r="AX52" s="65"/>
      <c r="AY52" s="65"/>
      <c r="AZ52" s="65"/>
      <c r="BA52" s="62"/>
      <c r="BB52" s="65"/>
      <c r="BC52" s="65"/>
      <c r="BD52" s="65"/>
      <c r="BE52" s="65"/>
      <c r="BF52" s="65"/>
      <c r="BG52" s="62"/>
      <c r="BH52" s="65"/>
      <c r="BI52" s="65"/>
      <c r="BJ52" s="65"/>
      <c r="BK52" s="65"/>
      <c r="BL52" s="65"/>
      <c r="BM52" s="62"/>
      <c r="BN52" s="65"/>
      <c r="BO52" s="65"/>
      <c r="BP52" s="65"/>
      <c r="BQ52" s="65"/>
      <c r="BR52" s="65"/>
      <c r="BS52" s="62"/>
      <c r="BT52" s="65"/>
      <c r="BU52" s="65"/>
      <c r="BV52" s="65"/>
      <c r="BW52" s="65"/>
      <c r="BX52" s="65"/>
      <c r="BY52" s="62"/>
      <c r="BZ52" s="65"/>
      <c r="CA52" s="65"/>
      <c r="CB52" s="65"/>
      <c r="CC52" s="65"/>
      <c r="CD52" s="65"/>
      <c r="CE52" s="62"/>
      <c r="CF52" s="65"/>
      <c r="CG52" s="65"/>
      <c r="CH52" s="65"/>
      <c r="CI52" s="65"/>
      <c r="CJ52" s="65"/>
      <c r="CK52" s="62"/>
      <c r="CL52" s="65"/>
      <c r="CM52" s="65"/>
      <c r="CN52" s="65"/>
      <c r="CO52" s="65"/>
      <c r="CP52" s="65"/>
      <c r="CQ52" s="78">
        <f>SUM(CQ43:CQ51)/AE52</f>
        <v>52</v>
      </c>
      <c r="CR52" s="66"/>
    </row>
    <row r="53" spans="1:96" ht="28.5" x14ac:dyDescent="0.3">
      <c r="A53" s="57"/>
      <c r="B53" s="58"/>
      <c r="C53" s="79" t="s">
        <v>41</v>
      </c>
      <c r="D53" s="79"/>
      <c r="E53" s="80">
        <f>(SUM(E3:E16)+SUM(E22:E35)+SUM(E43:E51))/AE53</f>
        <v>17.454545454545453</v>
      </c>
      <c r="F53" s="80">
        <f>(SUM(F3:F16)+SUM(F22:F35)+SUM(F43:F51))/AE53</f>
        <v>19.393939393939394</v>
      </c>
      <c r="G53" s="80">
        <f>(SUM(G3:G16)+SUM(G22:G35)+SUM(G43:G51))/AE53</f>
        <v>14.545454545454545</v>
      </c>
      <c r="H53" s="80">
        <f>(SUM(H3:H16)+SUM(H22:H35)+SUM(H43:H51))/AE53</f>
        <v>14.121212121212121</v>
      </c>
      <c r="I53" s="80"/>
      <c r="J53" s="80">
        <f>(SUM(J3:J16)+SUM(J22:J35)+SUM(J43:J51))/AE53</f>
        <v>16.363636363636363</v>
      </c>
      <c r="K53" s="80">
        <f>(SUM(K3:K16)+SUM(K22:K35)+SUM(K43:K51))/AE53</f>
        <v>81.878787878787875</v>
      </c>
      <c r="L53" s="80">
        <f>(SUM(L3:L16)+SUM(L22:L35)+SUM(L43:L51))/AE53</f>
        <v>4.0909090909090908</v>
      </c>
      <c r="M53" s="80">
        <f>(SUM(M3:M16)+SUM(M22:M35)+SUM(M43:M51))/AE53</f>
        <v>4.6363636363636367</v>
      </c>
      <c r="N53" s="80">
        <f>(SUM(N3:N16)+SUM(N22:N35)+SUM(N43:N51))/AE53</f>
        <v>3.6363636363636362</v>
      </c>
      <c r="O53" s="80">
        <f>(SUM(O3:O16)+SUM(O22:O35)+SUM(O43:O51))/AE53</f>
        <v>3.8484848484848486</v>
      </c>
      <c r="P53" s="80">
        <f>(SUM(P3:P16)+SUM(P22:P35)+SUM(P43:P51))/AE53</f>
        <v>4.0606060606060606</v>
      </c>
      <c r="Q53" s="81">
        <f>SUM(Q3:Q51)/Q54</f>
        <v>16.470588235294116</v>
      </c>
      <c r="R53" s="81">
        <f>SUM(R3:R51)/R54</f>
        <v>16.363636363636363</v>
      </c>
      <c r="S53" s="81">
        <f>SUM(S3:S51)/S54</f>
        <v>0</v>
      </c>
      <c r="T53" s="81">
        <f>SUM(T3:T51)/T54</f>
        <v>0</v>
      </c>
      <c r="U53" s="81">
        <f>SUM(U3:U51)/U54</f>
        <v>0</v>
      </c>
      <c r="V53" s="81">
        <f>SUM(V3:V51)/V54</f>
        <v>13.666666666666666</v>
      </c>
      <c r="W53" s="81">
        <f>SUM(W3:W51)/W54</f>
        <v>19.5</v>
      </c>
      <c r="X53" s="82">
        <f>X17+X36+X52</f>
        <v>1</v>
      </c>
      <c r="Y53" s="82">
        <f>Y17+Y36+Y52</f>
        <v>1</v>
      </c>
      <c r="Z53" s="82">
        <f>Z17+Z36+Z52</f>
        <v>6</v>
      </c>
      <c r="AA53" s="82">
        <f>AA17+AA36+AA52</f>
        <v>7</v>
      </c>
      <c r="AB53" s="82">
        <f>AB17+AB36+AB52</f>
        <v>6</v>
      </c>
      <c r="AC53" s="82">
        <f>AC17+AC36+AC52</f>
        <v>8</v>
      </c>
      <c r="AD53" s="82">
        <f>AD17+AD36+AD52</f>
        <v>4</v>
      </c>
      <c r="AE53" s="77">
        <f>IF(SUM(X53:AD53)&lt;=0,1,AF53)</f>
        <v>33</v>
      </c>
      <c r="AF53" s="77">
        <f>SUM(X53:AD53)</f>
        <v>33</v>
      </c>
      <c r="AG53" s="62"/>
      <c r="AH53" s="65"/>
      <c r="AI53" s="65"/>
      <c r="AJ53" s="65"/>
      <c r="AK53" s="65"/>
      <c r="AL53" s="65"/>
      <c r="AM53" s="65"/>
      <c r="AN53" s="65"/>
      <c r="AO53" s="65"/>
      <c r="AP53" s="65"/>
      <c r="AQ53" s="62"/>
      <c r="AR53" s="65"/>
      <c r="AS53" s="65"/>
      <c r="AT53" s="65"/>
      <c r="AU53" s="65"/>
      <c r="AV53" s="62"/>
      <c r="AW53" s="65"/>
      <c r="AX53" s="65"/>
      <c r="AY53" s="65"/>
      <c r="AZ53" s="65"/>
      <c r="BA53" s="62"/>
      <c r="BB53" s="65"/>
      <c r="BC53" s="65"/>
      <c r="BD53" s="65"/>
      <c r="BE53" s="65"/>
      <c r="BF53" s="65"/>
      <c r="BG53" s="62"/>
      <c r="BH53" s="65"/>
      <c r="BI53" s="65"/>
      <c r="BJ53" s="65"/>
      <c r="BK53" s="65"/>
      <c r="BL53" s="65"/>
      <c r="BM53" s="62"/>
      <c r="BN53" s="65"/>
      <c r="BO53" s="65"/>
      <c r="BP53" s="65"/>
      <c r="BQ53" s="65"/>
      <c r="BR53" s="65"/>
      <c r="BS53" s="62"/>
      <c r="BT53" s="62"/>
      <c r="BU53" s="62"/>
      <c r="BV53" s="62"/>
      <c r="BW53" s="62"/>
      <c r="BX53" s="62"/>
      <c r="BY53" s="62"/>
      <c r="BZ53" s="65"/>
      <c r="CA53" s="65"/>
      <c r="CB53" s="65"/>
      <c r="CC53" s="65"/>
      <c r="CD53" s="65"/>
      <c r="CE53" s="62"/>
      <c r="CF53" s="65"/>
      <c r="CG53" s="65"/>
      <c r="CH53" s="65"/>
      <c r="CI53" s="65"/>
      <c r="CJ53" s="65"/>
      <c r="CK53" s="62"/>
      <c r="CL53" s="65"/>
      <c r="CM53" s="65"/>
      <c r="CN53" s="65"/>
      <c r="CO53" s="65"/>
      <c r="CP53" s="65"/>
      <c r="CQ53" s="80">
        <f>(SUM(CQ3:CQ16)+SUM(CQ22:CQ35)+SUM(CQ43:CQ51))/AE53</f>
        <v>62.484848484848484</v>
      </c>
      <c r="CR53" s="83">
        <f>COUNTIF(CR3:CR51,"не прошёл")+COUNTIF(CR3:CR51,"не прошла")</f>
        <v>4</v>
      </c>
    </row>
    <row r="54" spans="1:96" ht="20.25" x14ac:dyDescent="0.3">
      <c r="Q54" s="29">
        <f t="shared" ref="Q54:W54" si="210">IF(Q55=0,1,Q55)</f>
        <v>17</v>
      </c>
      <c r="R54" s="29">
        <f t="shared" si="210"/>
        <v>11</v>
      </c>
      <c r="S54" s="29">
        <f t="shared" si="210"/>
        <v>1</v>
      </c>
      <c r="T54" s="29">
        <f t="shared" si="210"/>
        <v>1</v>
      </c>
      <c r="U54" s="29">
        <f t="shared" si="210"/>
        <v>1</v>
      </c>
      <c r="V54" s="29">
        <f t="shared" si="210"/>
        <v>3</v>
      </c>
      <c r="W54" s="29">
        <f t="shared" si="210"/>
        <v>2</v>
      </c>
      <c r="CQ54" s="30"/>
      <c r="CR54" s="30"/>
    </row>
    <row r="55" spans="1:96" ht="14.25" x14ac:dyDescent="0.2">
      <c r="Q55" s="29">
        <f>COUNT(Q3:Q51)</f>
        <v>17</v>
      </c>
      <c r="R55" s="29">
        <f>COUNT(R3:R51)</f>
        <v>11</v>
      </c>
      <c r="S55" s="29">
        <f>COUNT(S3:S51)</f>
        <v>0</v>
      </c>
      <c r="T55" s="29">
        <f>COUNT(T3:T51)</f>
        <v>0</v>
      </c>
      <c r="U55" s="29">
        <f>COUNT(U3:U51)</f>
        <v>0</v>
      </c>
      <c r="V55" s="29">
        <f>COUNT(V3:V51)</f>
        <v>3</v>
      </c>
      <c r="W55" s="29">
        <f>COUNT(W3:W51)</f>
        <v>2</v>
      </c>
    </row>
    <row r="56" spans="1:96" ht="18.75" x14ac:dyDescent="0.2">
      <c r="C56" s="31"/>
      <c r="D56" s="32"/>
      <c r="E56" s="31"/>
      <c r="F56" s="31"/>
      <c r="G56" s="31"/>
      <c r="H56" s="31"/>
      <c r="I56" s="31"/>
      <c r="J56" s="31"/>
      <c r="K56" s="31"/>
      <c r="L56" s="31"/>
    </row>
    <row r="57" spans="1:96" ht="15" x14ac:dyDescent="0.2">
      <c r="D57" s="33"/>
    </row>
    <row r="58" spans="1:96" ht="18.75" x14ac:dyDescent="0.3">
      <c r="C58" s="34"/>
      <c r="D58" s="32"/>
    </row>
  </sheetData>
  <protectedRanges>
    <protectedRange password="8DF2" sqref="Q53:W55" name="Диапазон1_4"/>
    <protectedRange password="8DF2" sqref="P3:CP19 P22:CP40 P43:CP51" name="Диапазон1_1_1_1"/>
    <protectedRange password="8DF2" sqref="CR1 CR3:CR20 CQ1:CQ29 CR22:CR29 CQ30:CR40 CR41 CQ41:CQ42 CQ43:CR65492" name="Диапазон1_3_1"/>
    <protectedRange password="8DF2" sqref="CR2 CR21 CR42" name="Диапазон1"/>
  </protectedRanges>
  <mergeCells count="9">
    <mergeCell ref="A41:K41"/>
    <mergeCell ref="L41:P41"/>
    <mergeCell ref="I42:J42"/>
    <mergeCell ref="A1:K1"/>
    <mergeCell ref="L1:P1"/>
    <mergeCell ref="I2:J2"/>
    <mergeCell ref="A20:K20"/>
    <mergeCell ref="L20:P20"/>
    <mergeCell ref="I21:J2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37" workbookViewId="0">
      <selection activeCell="D22" sqref="D22"/>
    </sheetView>
  </sheetViews>
  <sheetFormatPr defaultRowHeight="15.75" x14ac:dyDescent="0.25"/>
  <cols>
    <col min="1" max="1" width="7.28515625" style="88" customWidth="1"/>
    <col min="2" max="2" width="11.7109375" style="89" customWidth="1"/>
    <col min="3" max="3" width="4.5703125" style="89" customWidth="1"/>
    <col min="4" max="4" width="12.85546875" style="89" customWidth="1"/>
    <col min="5" max="5" width="4.42578125" style="89" customWidth="1"/>
    <col min="6" max="6" width="14.140625" style="89" customWidth="1"/>
    <col min="7" max="7" width="4.7109375" style="89" customWidth="1"/>
    <col min="8" max="8" width="15" style="89" customWidth="1"/>
    <col min="9" max="9" width="5" style="89" customWidth="1"/>
    <col min="10" max="10" width="15.28515625" style="89" customWidth="1"/>
    <col min="11" max="11" width="4.7109375" style="89" customWidth="1"/>
    <col min="12" max="12" width="16.42578125" style="89" customWidth="1"/>
    <col min="13" max="13" width="5.5703125" style="89" customWidth="1"/>
    <col min="14" max="14" width="16.5703125" style="89" customWidth="1"/>
    <col min="15" max="15" width="5.85546875" style="89" customWidth="1"/>
    <col min="257" max="257" width="7.28515625" customWidth="1"/>
    <col min="258" max="258" width="22.42578125" customWidth="1"/>
    <col min="259" max="259" width="7.85546875" customWidth="1"/>
    <col min="260" max="260" width="21.28515625" customWidth="1"/>
    <col min="261" max="261" width="7.5703125" customWidth="1"/>
    <col min="262" max="262" width="25.85546875" customWidth="1"/>
    <col min="263" max="263" width="7.85546875" customWidth="1"/>
    <col min="264" max="264" width="22.5703125" customWidth="1"/>
    <col min="265" max="265" width="8.140625" customWidth="1"/>
    <col min="266" max="266" width="19" customWidth="1"/>
    <col min="267" max="267" width="6.42578125" customWidth="1"/>
    <col min="268" max="268" width="18.7109375" customWidth="1"/>
    <col min="269" max="269" width="8.140625" customWidth="1"/>
    <col min="270" max="270" width="16.5703125" customWidth="1"/>
    <col min="271" max="271" width="8.140625" customWidth="1"/>
    <col min="513" max="513" width="7.28515625" customWidth="1"/>
    <col min="514" max="514" width="22.42578125" customWidth="1"/>
    <col min="515" max="515" width="7.85546875" customWidth="1"/>
    <col min="516" max="516" width="21.28515625" customWidth="1"/>
    <col min="517" max="517" width="7.5703125" customWidth="1"/>
    <col min="518" max="518" width="25.85546875" customWidth="1"/>
    <col min="519" max="519" width="7.85546875" customWidth="1"/>
    <col min="520" max="520" width="22.5703125" customWidth="1"/>
    <col min="521" max="521" width="8.140625" customWidth="1"/>
    <col min="522" max="522" width="19" customWidth="1"/>
    <col min="523" max="523" width="6.42578125" customWidth="1"/>
    <col min="524" max="524" width="18.7109375" customWidth="1"/>
    <col min="525" max="525" width="8.140625" customWidth="1"/>
    <col min="526" max="526" width="16.5703125" customWidth="1"/>
    <col min="527" max="527" width="8.140625" customWidth="1"/>
    <col min="769" max="769" width="7.28515625" customWidth="1"/>
    <col min="770" max="770" width="22.42578125" customWidth="1"/>
    <col min="771" max="771" width="7.85546875" customWidth="1"/>
    <col min="772" max="772" width="21.28515625" customWidth="1"/>
    <col min="773" max="773" width="7.5703125" customWidth="1"/>
    <col min="774" max="774" width="25.85546875" customWidth="1"/>
    <col min="775" max="775" width="7.85546875" customWidth="1"/>
    <col min="776" max="776" width="22.5703125" customWidth="1"/>
    <col min="777" max="777" width="8.140625" customWidth="1"/>
    <col min="778" max="778" width="19" customWidth="1"/>
    <col min="779" max="779" width="6.42578125" customWidth="1"/>
    <col min="780" max="780" width="18.7109375" customWidth="1"/>
    <col min="781" max="781" width="8.140625" customWidth="1"/>
    <col min="782" max="782" width="16.5703125" customWidth="1"/>
    <col min="783" max="783" width="8.140625" customWidth="1"/>
    <col min="1025" max="1025" width="7.28515625" customWidth="1"/>
    <col min="1026" max="1026" width="22.42578125" customWidth="1"/>
    <col min="1027" max="1027" width="7.85546875" customWidth="1"/>
    <col min="1028" max="1028" width="21.28515625" customWidth="1"/>
    <col min="1029" max="1029" width="7.5703125" customWidth="1"/>
    <col min="1030" max="1030" width="25.85546875" customWidth="1"/>
    <col min="1031" max="1031" width="7.85546875" customWidth="1"/>
    <col min="1032" max="1032" width="22.5703125" customWidth="1"/>
    <col min="1033" max="1033" width="8.140625" customWidth="1"/>
    <col min="1034" max="1034" width="19" customWidth="1"/>
    <col min="1035" max="1035" width="6.42578125" customWidth="1"/>
    <col min="1036" max="1036" width="18.7109375" customWidth="1"/>
    <col min="1037" max="1037" width="8.140625" customWidth="1"/>
    <col min="1038" max="1038" width="16.5703125" customWidth="1"/>
    <col min="1039" max="1039" width="8.140625" customWidth="1"/>
    <col min="1281" max="1281" width="7.28515625" customWidth="1"/>
    <col min="1282" max="1282" width="22.42578125" customWidth="1"/>
    <col min="1283" max="1283" width="7.85546875" customWidth="1"/>
    <col min="1284" max="1284" width="21.28515625" customWidth="1"/>
    <col min="1285" max="1285" width="7.5703125" customWidth="1"/>
    <col min="1286" max="1286" width="25.85546875" customWidth="1"/>
    <col min="1287" max="1287" width="7.85546875" customWidth="1"/>
    <col min="1288" max="1288" width="22.5703125" customWidth="1"/>
    <col min="1289" max="1289" width="8.140625" customWidth="1"/>
    <col min="1290" max="1290" width="19" customWidth="1"/>
    <col min="1291" max="1291" width="6.42578125" customWidth="1"/>
    <col min="1292" max="1292" width="18.7109375" customWidth="1"/>
    <col min="1293" max="1293" width="8.140625" customWidth="1"/>
    <col min="1294" max="1294" width="16.5703125" customWidth="1"/>
    <col min="1295" max="1295" width="8.140625" customWidth="1"/>
    <col min="1537" max="1537" width="7.28515625" customWidth="1"/>
    <col min="1538" max="1538" width="22.42578125" customWidth="1"/>
    <col min="1539" max="1539" width="7.85546875" customWidth="1"/>
    <col min="1540" max="1540" width="21.28515625" customWidth="1"/>
    <col min="1541" max="1541" width="7.5703125" customWidth="1"/>
    <col min="1542" max="1542" width="25.85546875" customWidth="1"/>
    <col min="1543" max="1543" width="7.85546875" customWidth="1"/>
    <col min="1544" max="1544" width="22.5703125" customWidth="1"/>
    <col min="1545" max="1545" width="8.140625" customWidth="1"/>
    <col min="1546" max="1546" width="19" customWidth="1"/>
    <col min="1547" max="1547" width="6.42578125" customWidth="1"/>
    <col min="1548" max="1548" width="18.7109375" customWidth="1"/>
    <col min="1549" max="1549" width="8.140625" customWidth="1"/>
    <col min="1550" max="1550" width="16.5703125" customWidth="1"/>
    <col min="1551" max="1551" width="8.140625" customWidth="1"/>
    <col min="1793" max="1793" width="7.28515625" customWidth="1"/>
    <col min="1794" max="1794" width="22.42578125" customWidth="1"/>
    <col min="1795" max="1795" width="7.85546875" customWidth="1"/>
    <col min="1796" max="1796" width="21.28515625" customWidth="1"/>
    <col min="1797" max="1797" width="7.5703125" customWidth="1"/>
    <col min="1798" max="1798" width="25.85546875" customWidth="1"/>
    <col min="1799" max="1799" width="7.85546875" customWidth="1"/>
    <col min="1800" max="1800" width="22.5703125" customWidth="1"/>
    <col min="1801" max="1801" width="8.140625" customWidth="1"/>
    <col min="1802" max="1802" width="19" customWidth="1"/>
    <col min="1803" max="1803" width="6.42578125" customWidth="1"/>
    <col min="1804" max="1804" width="18.7109375" customWidth="1"/>
    <col min="1805" max="1805" width="8.140625" customWidth="1"/>
    <col min="1806" max="1806" width="16.5703125" customWidth="1"/>
    <col min="1807" max="1807" width="8.140625" customWidth="1"/>
    <col min="2049" max="2049" width="7.28515625" customWidth="1"/>
    <col min="2050" max="2050" width="22.42578125" customWidth="1"/>
    <col min="2051" max="2051" width="7.85546875" customWidth="1"/>
    <col min="2052" max="2052" width="21.28515625" customWidth="1"/>
    <col min="2053" max="2053" width="7.5703125" customWidth="1"/>
    <col min="2054" max="2054" width="25.85546875" customWidth="1"/>
    <col min="2055" max="2055" width="7.85546875" customWidth="1"/>
    <col min="2056" max="2056" width="22.5703125" customWidth="1"/>
    <col min="2057" max="2057" width="8.140625" customWidth="1"/>
    <col min="2058" max="2058" width="19" customWidth="1"/>
    <col min="2059" max="2059" width="6.42578125" customWidth="1"/>
    <col min="2060" max="2060" width="18.7109375" customWidth="1"/>
    <col min="2061" max="2061" width="8.140625" customWidth="1"/>
    <col min="2062" max="2062" width="16.5703125" customWidth="1"/>
    <col min="2063" max="2063" width="8.140625" customWidth="1"/>
    <col min="2305" max="2305" width="7.28515625" customWidth="1"/>
    <col min="2306" max="2306" width="22.42578125" customWidth="1"/>
    <col min="2307" max="2307" width="7.85546875" customWidth="1"/>
    <col min="2308" max="2308" width="21.28515625" customWidth="1"/>
    <col min="2309" max="2309" width="7.5703125" customWidth="1"/>
    <col min="2310" max="2310" width="25.85546875" customWidth="1"/>
    <col min="2311" max="2311" width="7.85546875" customWidth="1"/>
    <col min="2312" max="2312" width="22.5703125" customWidth="1"/>
    <col min="2313" max="2313" width="8.140625" customWidth="1"/>
    <col min="2314" max="2314" width="19" customWidth="1"/>
    <col min="2315" max="2315" width="6.42578125" customWidth="1"/>
    <col min="2316" max="2316" width="18.7109375" customWidth="1"/>
    <col min="2317" max="2317" width="8.140625" customWidth="1"/>
    <col min="2318" max="2318" width="16.5703125" customWidth="1"/>
    <col min="2319" max="2319" width="8.140625" customWidth="1"/>
    <col min="2561" max="2561" width="7.28515625" customWidth="1"/>
    <col min="2562" max="2562" width="22.42578125" customWidth="1"/>
    <col min="2563" max="2563" width="7.85546875" customWidth="1"/>
    <col min="2564" max="2564" width="21.28515625" customWidth="1"/>
    <col min="2565" max="2565" width="7.5703125" customWidth="1"/>
    <col min="2566" max="2566" width="25.85546875" customWidth="1"/>
    <col min="2567" max="2567" width="7.85546875" customWidth="1"/>
    <col min="2568" max="2568" width="22.5703125" customWidth="1"/>
    <col min="2569" max="2569" width="8.140625" customWidth="1"/>
    <col min="2570" max="2570" width="19" customWidth="1"/>
    <col min="2571" max="2571" width="6.42578125" customWidth="1"/>
    <col min="2572" max="2572" width="18.7109375" customWidth="1"/>
    <col min="2573" max="2573" width="8.140625" customWidth="1"/>
    <col min="2574" max="2574" width="16.5703125" customWidth="1"/>
    <col min="2575" max="2575" width="8.140625" customWidth="1"/>
    <col min="2817" max="2817" width="7.28515625" customWidth="1"/>
    <col min="2818" max="2818" width="22.42578125" customWidth="1"/>
    <col min="2819" max="2819" width="7.85546875" customWidth="1"/>
    <col min="2820" max="2820" width="21.28515625" customWidth="1"/>
    <col min="2821" max="2821" width="7.5703125" customWidth="1"/>
    <col min="2822" max="2822" width="25.85546875" customWidth="1"/>
    <col min="2823" max="2823" width="7.85546875" customWidth="1"/>
    <col min="2824" max="2824" width="22.5703125" customWidth="1"/>
    <col min="2825" max="2825" width="8.140625" customWidth="1"/>
    <col min="2826" max="2826" width="19" customWidth="1"/>
    <col min="2827" max="2827" width="6.42578125" customWidth="1"/>
    <col min="2828" max="2828" width="18.7109375" customWidth="1"/>
    <col min="2829" max="2829" width="8.140625" customWidth="1"/>
    <col min="2830" max="2830" width="16.5703125" customWidth="1"/>
    <col min="2831" max="2831" width="8.140625" customWidth="1"/>
    <col min="3073" max="3073" width="7.28515625" customWidth="1"/>
    <col min="3074" max="3074" width="22.42578125" customWidth="1"/>
    <col min="3075" max="3075" width="7.85546875" customWidth="1"/>
    <col min="3076" max="3076" width="21.28515625" customWidth="1"/>
    <col min="3077" max="3077" width="7.5703125" customWidth="1"/>
    <col min="3078" max="3078" width="25.85546875" customWidth="1"/>
    <col min="3079" max="3079" width="7.85546875" customWidth="1"/>
    <col min="3080" max="3080" width="22.5703125" customWidth="1"/>
    <col min="3081" max="3081" width="8.140625" customWidth="1"/>
    <col min="3082" max="3082" width="19" customWidth="1"/>
    <col min="3083" max="3083" width="6.42578125" customWidth="1"/>
    <col min="3084" max="3084" width="18.7109375" customWidth="1"/>
    <col min="3085" max="3085" width="8.140625" customWidth="1"/>
    <col min="3086" max="3086" width="16.5703125" customWidth="1"/>
    <col min="3087" max="3087" width="8.140625" customWidth="1"/>
    <col min="3329" max="3329" width="7.28515625" customWidth="1"/>
    <col min="3330" max="3330" width="22.42578125" customWidth="1"/>
    <col min="3331" max="3331" width="7.85546875" customWidth="1"/>
    <col min="3332" max="3332" width="21.28515625" customWidth="1"/>
    <col min="3333" max="3333" width="7.5703125" customWidth="1"/>
    <col min="3334" max="3334" width="25.85546875" customWidth="1"/>
    <col min="3335" max="3335" width="7.85546875" customWidth="1"/>
    <col min="3336" max="3336" width="22.5703125" customWidth="1"/>
    <col min="3337" max="3337" width="8.140625" customWidth="1"/>
    <col min="3338" max="3338" width="19" customWidth="1"/>
    <col min="3339" max="3339" width="6.42578125" customWidth="1"/>
    <col min="3340" max="3340" width="18.7109375" customWidth="1"/>
    <col min="3341" max="3341" width="8.140625" customWidth="1"/>
    <col min="3342" max="3342" width="16.5703125" customWidth="1"/>
    <col min="3343" max="3343" width="8.140625" customWidth="1"/>
    <col min="3585" max="3585" width="7.28515625" customWidth="1"/>
    <col min="3586" max="3586" width="22.42578125" customWidth="1"/>
    <col min="3587" max="3587" width="7.85546875" customWidth="1"/>
    <col min="3588" max="3588" width="21.28515625" customWidth="1"/>
    <col min="3589" max="3589" width="7.5703125" customWidth="1"/>
    <col min="3590" max="3590" width="25.85546875" customWidth="1"/>
    <col min="3591" max="3591" width="7.85546875" customWidth="1"/>
    <col min="3592" max="3592" width="22.5703125" customWidth="1"/>
    <col min="3593" max="3593" width="8.140625" customWidth="1"/>
    <col min="3594" max="3594" width="19" customWidth="1"/>
    <col min="3595" max="3595" width="6.42578125" customWidth="1"/>
    <col min="3596" max="3596" width="18.7109375" customWidth="1"/>
    <col min="3597" max="3597" width="8.140625" customWidth="1"/>
    <col min="3598" max="3598" width="16.5703125" customWidth="1"/>
    <col min="3599" max="3599" width="8.140625" customWidth="1"/>
    <col min="3841" max="3841" width="7.28515625" customWidth="1"/>
    <col min="3842" max="3842" width="22.42578125" customWidth="1"/>
    <col min="3843" max="3843" width="7.85546875" customWidth="1"/>
    <col min="3844" max="3844" width="21.28515625" customWidth="1"/>
    <col min="3845" max="3845" width="7.5703125" customWidth="1"/>
    <col min="3846" max="3846" width="25.85546875" customWidth="1"/>
    <col min="3847" max="3847" width="7.85546875" customWidth="1"/>
    <col min="3848" max="3848" width="22.5703125" customWidth="1"/>
    <col min="3849" max="3849" width="8.140625" customWidth="1"/>
    <col min="3850" max="3850" width="19" customWidth="1"/>
    <col min="3851" max="3851" width="6.42578125" customWidth="1"/>
    <col min="3852" max="3852" width="18.7109375" customWidth="1"/>
    <col min="3853" max="3853" width="8.140625" customWidth="1"/>
    <col min="3854" max="3854" width="16.5703125" customWidth="1"/>
    <col min="3855" max="3855" width="8.140625" customWidth="1"/>
    <col min="4097" max="4097" width="7.28515625" customWidth="1"/>
    <col min="4098" max="4098" width="22.42578125" customWidth="1"/>
    <col min="4099" max="4099" width="7.85546875" customWidth="1"/>
    <col min="4100" max="4100" width="21.28515625" customWidth="1"/>
    <col min="4101" max="4101" width="7.5703125" customWidth="1"/>
    <col min="4102" max="4102" width="25.85546875" customWidth="1"/>
    <col min="4103" max="4103" width="7.85546875" customWidth="1"/>
    <col min="4104" max="4104" width="22.5703125" customWidth="1"/>
    <col min="4105" max="4105" width="8.140625" customWidth="1"/>
    <col min="4106" max="4106" width="19" customWidth="1"/>
    <col min="4107" max="4107" width="6.42578125" customWidth="1"/>
    <col min="4108" max="4108" width="18.7109375" customWidth="1"/>
    <col min="4109" max="4109" width="8.140625" customWidth="1"/>
    <col min="4110" max="4110" width="16.5703125" customWidth="1"/>
    <col min="4111" max="4111" width="8.140625" customWidth="1"/>
    <col min="4353" max="4353" width="7.28515625" customWidth="1"/>
    <col min="4354" max="4354" width="22.42578125" customWidth="1"/>
    <col min="4355" max="4355" width="7.85546875" customWidth="1"/>
    <col min="4356" max="4356" width="21.28515625" customWidth="1"/>
    <col min="4357" max="4357" width="7.5703125" customWidth="1"/>
    <col min="4358" max="4358" width="25.85546875" customWidth="1"/>
    <col min="4359" max="4359" width="7.85546875" customWidth="1"/>
    <col min="4360" max="4360" width="22.5703125" customWidth="1"/>
    <col min="4361" max="4361" width="8.140625" customWidth="1"/>
    <col min="4362" max="4362" width="19" customWidth="1"/>
    <col min="4363" max="4363" width="6.42578125" customWidth="1"/>
    <col min="4364" max="4364" width="18.7109375" customWidth="1"/>
    <col min="4365" max="4365" width="8.140625" customWidth="1"/>
    <col min="4366" max="4366" width="16.5703125" customWidth="1"/>
    <col min="4367" max="4367" width="8.140625" customWidth="1"/>
    <col min="4609" max="4609" width="7.28515625" customWidth="1"/>
    <col min="4610" max="4610" width="22.42578125" customWidth="1"/>
    <col min="4611" max="4611" width="7.85546875" customWidth="1"/>
    <col min="4612" max="4612" width="21.28515625" customWidth="1"/>
    <col min="4613" max="4613" width="7.5703125" customWidth="1"/>
    <col min="4614" max="4614" width="25.85546875" customWidth="1"/>
    <col min="4615" max="4615" width="7.85546875" customWidth="1"/>
    <col min="4616" max="4616" width="22.5703125" customWidth="1"/>
    <col min="4617" max="4617" width="8.140625" customWidth="1"/>
    <col min="4618" max="4618" width="19" customWidth="1"/>
    <col min="4619" max="4619" width="6.42578125" customWidth="1"/>
    <col min="4620" max="4620" width="18.7109375" customWidth="1"/>
    <col min="4621" max="4621" width="8.140625" customWidth="1"/>
    <col min="4622" max="4622" width="16.5703125" customWidth="1"/>
    <col min="4623" max="4623" width="8.140625" customWidth="1"/>
    <col min="4865" max="4865" width="7.28515625" customWidth="1"/>
    <col min="4866" max="4866" width="22.42578125" customWidth="1"/>
    <col min="4867" max="4867" width="7.85546875" customWidth="1"/>
    <col min="4868" max="4868" width="21.28515625" customWidth="1"/>
    <col min="4869" max="4869" width="7.5703125" customWidth="1"/>
    <col min="4870" max="4870" width="25.85546875" customWidth="1"/>
    <col min="4871" max="4871" width="7.85546875" customWidth="1"/>
    <col min="4872" max="4872" width="22.5703125" customWidth="1"/>
    <col min="4873" max="4873" width="8.140625" customWidth="1"/>
    <col min="4874" max="4874" width="19" customWidth="1"/>
    <col min="4875" max="4875" width="6.42578125" customWidth="1"/>
    <col min="4876" max="4876" width="18.7109375" customWidth="1"/>
    <col min="4877" max="4877" width="8.140625" customWidth="1"/>
    <col min="4878" max="4878" width="16.5703125" customWidth="1"/>
    <col min="4879" max="4879" width="8.140625" customWidth="1"/>
    <col min="5121" max="5121" width="7.28515625" customWidth="1"/>
    <col min="5122" max="5122" width="22.42578125" customWidth="1"/>
    <col min="5123" max="5123" width="7.85546875" customWidth="1"/>
    <col min="5124" max="5124" width="21.28515625" customWidth="1"/>
    <col min="5125" max="5125" width="7.5703125" customWidth="1"/>
    <col min="5126" max="5126" width="25.85546875" customWidth="1"/>
    <col min="5127" max="5127" width="7.85546875" customWidth="1"/>
    <col min="5128" max="5128" width="22.5703125" customWidth="1"/>
    <col min="5129" max="5129" width="8.140625" customWidth="1"/>
    <col min="5130" max="5130" width="19" customWidth="1"/>
    <col min="5131" max="5131" width="6.42578125" customWidth="1"/>
    <col min="5132" max="5132" width="18.7109375" customWidth="1"/>
    <col min="5133" max="5133" width="8.140625" customWidth="1"/>
    <col min="5134" max="5134" width="16.5703125" customWidth="1"/>
    <col min="5135" max="5135" width="8.140625" customWidth="1"/>
    <col min="5377" max="5377" width="7.28515625" customWidth="1"/>
    <col min="5378" max="5378" width="22.42578125" customWidth="1"/>
    <col min="5379" max="5379" width="7.85546875" customWidth="1"/>
    <col min="5380" max="5380" width="21.28515625" customWidth="1"/>
    <col min="5381" max="5381" width="7.5703125" customWidth="1"/>
    <col min="5382" max="5382" width="25.85546875" customWidth="1"/>
    <col min="5383" max="5383" width="7.85546875" customWidth="1"/>
    <col min="5384" max="5384" width="22.5703125" customWidth="1"/>
    <col min="5385" max="5385" width="8.140625" customWidth="1"/>
    <col min="5386" max="5386" width="19" customWidth="1"/>
    <col min="5387" max="5387" width="6.42578125" customWidth="1"/>
    <col min="5388" max="5388" width="18.7109375" customWidth="1"/>
    <col min="5389" max="5389" width="8.140625" customWidth="1"/>
    <col min="5390" max="5390" width="16.5703125" customWidth="1"/>
    <col min="5391" max="5391" width="8.140625" customWidth="1"/>
    <col min="5633" max="5633" width="7.28515625" customWidth="1"/>
    <col min="5634" max="5634" width="22.42578125" customWidth="1"/>
    <col min="5635" max="5635" width="7.85546875" customWidth="1"/>
    <col min="5636" max="5636" width="21.28515625" customWidth="1"/>
    <col min="5637" max="5637" width="7.5703125" customWidth="1"/>
    <col min="5638" max="5638" width="25.85546875" customWidth="1"/>
    <col min="5639" max="5639" width="7.85546875" customWidth="1"/>
    <col min="5640" max="5640" width="22.5703125" customWidth="1"/>
    <col min="5641" max="5641" width="8.140625" customWidth="1"/>
    <col min="5642" max="5642" width="19" customWidth="1"/>
    <col min="5643" max="5643" width="6.42578125" customWidth="1"/>
    <col min="5644" max="5644" width="18.7109375" customWidth="1"/>
    <col min="5645" max="5645" width="8.140625" customWidth="1"/>
    <col min="5646" max="5646" width="16.5703125" customWidth="1"/>
    <col min="5647" max="5647" width="8.140625" customWidth="1"/>
    <col min="5889" max="5889" width="7.28515625" customWidth="1"/>
    <col min="5890" max="5890" width="22.42578125" customWidth="1"/>
    <col min="5891" max="5891" width="7.85546875" customWidth="1"/>
    <col min="5892" max="5892" width="21.28515625" customWidth="1"/>
    <col min="5893" max="5893" width="7.5703125" customWidth="1"/>
    <col min="5894" max="5894" width="25.85546875" customWidth="1"/>
    <col min="5895" max="5895" width="7.85546875" customWidth="1"/>
    <col min="5896" max="5896" width="22.5703125" customWidth="1"/>
    <col min="5897" max="5897" width="8.140625" customWidth="1"/>
    <col min="5898" max="5898" width="19" customWidth="1"/>
    <col min="5899" max="5899" width="6.42578125" customWidth="1"/>
    <col min="5900" max="5900" width="18.7109375" customWidth="1"/>
    <col min="5901" max="5901" width="8.140625" customWidth="1"/>
    <col min="5902" max="5902" width="16.5703125" customWidth="1"/>
    <col min="5903" max="5903" width="8.140625" customWidth="1"/>
    <col min="6145" max="6145" width="7.28515625" customWidth="1"/>
    <col min="6146" max="6146" width="22.42578125" customWidth="1"/>
    <col min="6147" max="6147" width="7.85546875" customWidth="1"/>
    <col min="6148" max="6148" width="21.28515625" customWidth="1"/>
    <col min="6149" max="6149" width="7.5703125" customWidth="1"/>
    <col min="6150" max="6150" width="25.85546875" customWidth="1"/>
    <col min="6151" max="6151" width="7.85546875" customWidth="1"/>
    <col min="6152" max="6152" width="22.5703125" customWidth="1"/>
    <col min="6153" max="6153" width="8.140625" customWidth="1"/>
    <col min="6154" max="6154" width="19" customWidth="1"/>
    <col min="6155" max="6155" width="6.42578125" customWidth="1"/>
    <col min="6156" max="6156" width="18.7109375" customWidth="1"/>
    <col min="6157" max="6157" width="8.140625" customWidth="1"/>
    <col min="6158" max="6158" width="16.5703125" customWidth="1"/>
    <col min="6159" max="6159" width="8.140625" customWidth="1"/>
    <col min="6401" max="6401" width="7.28515625" customWidth="1"/>
    <col min="6402" max="6402" width="22.42578125" customWidth="1"/>
    <col min="6403" max="6403" width="7.85546875" customWidth="1"/>
    <col min="6404" max="6404" width="21.28515625" customWidth="1"/>
    <col min="6405" max="6405" width="7.5703125" customWidth="1"/>
    <col min="6406" max="6406" width="25.85546875" customWidth="1"/>
    <col min="6407" max="6407" width="7.85546875" customWidth="1"/>
    <col min="6408" max="6408" width="22.5703125" customWidth="1"/>
    <col min="6409" max="6409" width="8.140625" customWidth="1"/>
    <col min="6410" max="6410" width="19" customWidth="1"/>
    <col min="6411" max="6411" width="6.42578125" customWidth="1"/>
    <col min="6412" max="6412" width="18.7109375" customWidth="1"/>
    <col min="6413" max="6413" width="8.140625" customWidth="1"/>
    <col min="6414" max="6414" width="16.5703125" customWidth="1"/>
    <col min="6415" max="6415" width="8.140625" customWidth="1"/>
    <col min="6657" max="6657" width="7.28515625" customWidth="1"/>
    <col min="6658" max="6658" width="22.42578125" customWidth="1"/>
    <col min="6659" max="6659" width="7.85546875" customWidth="1"/>
    <col min="6660" max="6660" width="21.28515625" customWidth="1"/>
    <col min="6661" max="6661" width="7.5703125" customWidth="1"/>
    <col min="6662" max="6662" width="25.85546875" customWidth="1"/>
    <col min="6663" max="6663" width="7.85546875" customWidth="1"/>
    <col min="6664" max="6664" width="22.5703125" customWidth="1"/>
    <col min="6665" max="6665" width="8.140625" customWidth="1"/>
    <col min="6666" max="6666" width="19" customWidth="1"/>
    <col min="6667" max="6667" width="6.42578125" customWidth="1"/>
    <col min="6668" max="6668" width="18.7109375" customWidth="1"/>
    <col min="6669" max="6669" width="8.140625" customWidth="1"/>
    <col min="6670" max="6670" width="16.5703125" customWidth="1"/>
    <col min="6671" max="6671" width="8.140625" customWidth="1"/>
    <col min="6913" max="6913" width="7.28515625" customWidth="1"/>
    <col min="6914" max="6914" width="22.42578125" customWidth="1"/>
    <col min="6915" max="6915" width="7.85546875" customWidth="1"/>
    <col min="6916" max="6916" width="21.28515625" customWidth="1"/>
    <col min="6917" max="6917" width="7.5703125" customWidth="1"/>
    <col min="6918" max="6918" width="25.85546875" customWidth="1"/>
    <col min="6919" max="6919" width="7.85546875" customWidth="1"/>
    <col min="6920" max="6920" width="22.5703125" customWidth="1"/>
    <col min="6921" max="6921" width="8.140625" customWidth="1"/>
    <col min="6922" max="6922" width="19" customWidth="1"/>
    <col min="6923" max="6923" width="6.42578125" customWidth="1"/>
    <col min="6924" max="6924" width="18.7109375" customWidth="1"/>
    <col min="6925" max="6925" width="8.140625" customWidth="1"/>
    <col min="6926" max="6926" width="16.5703125" customWidth="1"/>
    <col min="6927" max="6927" width="8.140625" customWidth="1"/>
    <col min="7169" max="7169" width="7.28515625" customWidth="1"/>
    <col min="7170" max="7170" width="22.42578125" customWidth="1"/>
    <col min="7171" max="7171" width="7.85546875" customWidth="1"/>
    <col min="7172" max="7172" width="21.28515625" customWidth="1"/>
    <col min="7173" max="7173" width="7.5703125" customWidth="1"/>
    <col min="7174" max="7174" width="25.85546875" customWidth="1"/>
    <col min="7175" max="7175" width="7.85546875" customWidth="1"/>
    <col min="7176" max="7176" width="22.5703125" customWidth="1"/>
    <col min="7177" max="7177" width="8.140625" customWidth="1"/>
    <col min="7178" max="7178" width="19" customWidth="1"/>
    <col min="7179" max="7179" width="6.42578125" customWidth="1"/>
    <col min="7180" max="7180" width="18.7109375" customWidth="1"/>
    <col min="7181" max="7181" width="8.140625" customWidth="1"/>
    <col min="7182" max="7182" width="16.5703125" customWidth="1"/>
    <col min="7183" max="7183" width="8.140625" customWidth="1"/>
    <col min="7425" max="7425" width="7.28515625" customWidth="1"/>
    <col min="7426" max="7426" width="22.42578125" customWidth="1"/>
    <col min="7427" max="7427" width="7.85546875" customWidth="1"/>
    <col min="7428" max="7428" width="21.28515625" customWidth="1"/>
    <col min="7429" max="7429" width="7.5703125" customWidth="1"/>
    <col min="7430" max="7430" width="25.85546875" customWidth="1"/>
    <col min="7431" max="7431" width="7.85546875" customWidth="1"/>
    <col min="7432" max="7432" width="22.5703125" customWidth="1"/>
    <col min="7433" max="7433" width="8.140625" customWidth="1"/>
    <col min="7434" max="7434" width="19" customWidth="1"/>
    <col min="7435" max="7435" width="6.42578125" customWidth="1"/>
    <col min="7436" max="7436" width="18.7109375" customWidth="1"/>
    <col min="7437" max="7437" width="8.140625" customWidth="1"/>
    <col min="7438" max="7438" width="16.5703125" customWidth="1"/>
    <col min="7439" max="7439" width="8.140625" customWidth="1"/>
    <col min="7681" max="7681" width="7.28515625" customWidth="1"/>
    <col min="7682" max="7682" width="22.42578125" customWidth="1"/>
    <col min="7683" max="7683" width="7.85546875" customWidth="1"/>
    <col min="7684" max="7684" width="21.28515625" customWidth="1"/>
    <col min="7685" max="7685" width="7.5703125" customWidth="1"/>
    <col min="7686" max="7686" width="25.85546875" customWidth="1"/>
    <col min="7687" max="7687" width="7.85546875" customWidth="1"/>
    <col min="7688" max="7688" width="22.5703125" customWidth="1"/>
    <col min="7689" max="7689" width="8.140625" customWidth="1"/>
    <col min="7690" max="7690" width="19" customWidth="1"/>
    <col min="7691" max="7691" width="6.42578125" customWidth="1"/>
    <col min="7692" max="7692" width="18.7109375" customWidth="1"/>
    <col min="7693" max="7693" width="8.140625" customWidth="1"/>
    <col min="7694" max="7694" width="16.5703125" customWidth="1"/>
    <col min="7695" max="7695" width="8.140625" customWidth="1"/>
    <col min="7937" max="7937" width="7.28515625" customWidth="1"/>
    <col min="7938" max="7938" width="22.42578125" customWidth="1"/>
    <col min="7939" max="7939" width="7.85546875" customWidth="1"/>
    <col min="7940" max="7940" width="21.28515625" customWidth="1"/>
    <col min="7941" max="7941" width="7.5703125" customWidth="1"/>
    <col min="7942" max="7942" width="25.85546875" customWidth="1"/>
    <col min="7943" max="7943" width="7.85546875" customWidth="1"/>
    <col min="7944" max="7944" width="22.5703125" customWidth="1"/>
    <col min="7945" max="7945" width="8.140625" customWidth="1"/>
    <col min="7946" max="7946" width="19" customWidth="1"/>
    <col min="7947" max="7947" width="6.42578125" customWidth="1"/>
    <col min="7948" max="7948" width="18.7109375" customWidth="1"/>
    <col min="7949" max="7949" width="8.140625" customWidth="1"/>
    <col min="7950" max="7950" width="16.5703125" customWidth="1"/>
    <col min="7951" max="7951" width="8.140625" customWidth="1"/>
    <col min="8193" max="8193" width="7.28515625" customWidth="1"/>
    <col min="8194" max="8194" width="22.42578125" customWidth="1"/>
    <col min="8195" max="8195" width="7.85546875" customWidth="1"/>
    <col min="8196" max="8196" width="21.28515625" customWidth="1"/>
    <col min="8197" max="8197" width="7.5703125" customWidth="1"/>
    <col min="8198" max="8198" width="25.85546875" customWidth="1"/>
    <col min="8199" max="8199" width="7.85546875" customWidth="1"/>
    <col min="8200" max="8200" width="22.5703125" customWidth="1"/>
    <col min="8201" max="8201" width="8.140625" customWidth="1"/>
    <col min="8202" max="8202" width="19" customWidth="1"/>
    <col min="8203" max="8203" width="6.42578125" customWidth="1"/>
    <col min="8204" max="8204" width="18.7109375" customWidth="1"/>
    <col min="8205" max="8205" width="8.140625" customWidth="1"/>
    <col min="8206" max="8206" width="16.5703125" customWidth="1"/>
    <col min="8207" max="8207" width="8.140625" customWidth="1"/>
    <col min="8449" max="8449" width="7.28515625" customWidth="1"/>
    <col min="8450" max="8450" width="22.42578125" customWidth="1"/>
    <col min="8451" max="8451" width="7.85546875" customWidth="1"/>
    <col min="8452" max="8452" width="21.28515625" customWidth="1"/>
    <col min="8453" max="8453" width="7.5703125" customWidth="1"/>
    <col min="8454" max="8454" width="25.85546875" customWidth="1"/>
    <col min="8455" max="8455" width="7.85546875" customWidth="1"/>
    <col min="8456" max="8456" width="22.5703125" customWidth="1"/>
    <col min="8457" max="8457" width="8.140625" customWidth="1"/>
    <col min="8458" max="8458" width="19" customWidth="1"/>
    <col min="8459" max="8459" width="6.42578125" customWidth="1"/>
    <col min="8460" max="8460" width="18.7109375" customWidth="1"/>
    <col min="8461" max="8461" width="8.140625" customWidth="1"/>
    <col min="8462" max="8462" width="16.5703125" customWidth="1"/>
    <col min="8463" max="8463" width="8.140625" customWidth="1"/>
    <col min="8705" max="8705" width="7.28515625" customWidth="1"/>
    <col min="8706" max="8706" width="22.42578125" customWidth="1"/>
    <col min="8707" max="8707" width="7.85546875" customWidth="1"/>
    <col min="8708" max="8708" width="21.28515625" customWidth="1"/>
    <col min="8709" max="8709" width="7.5703125" customWidth="1"/>
    <col min="8710" max="8710" width="25.85546875" customWidth="1"/>
    <col min="8711" max="8711" width="7.85546875" customWidth="1"/>
    <col min="8712" max="8712" width="22.5703125" customWidth="1"/>
    <col min="8713" max="8713" width="8.140625" customWidth="1"/>
    <col min="8714" max="8714" width="19" customWidth="1"/>
    <col min="8715" max="8715" width="6.42578125" customWidth="1"/>
    <col min="8716" max="8716" width="18.7109375" customWidth="1"/>
    <col min="8717" max="8717" width="8.140625" customWidth="1"/>
    <col min="8718" max="8718" width="16.5703125" customWidth="1"/>
    <col min="8719" max="8719" width="8.140625" customWidth="1"/>
    <col min="8961" max="8961" width="7.28515625" customWidth="1"/>
    <col min="8962" max="8962" width="22.42578125" customWidth="1"/>
    <col min="8963" max="8963" width="7.85546875" customWidth="1"/>
    <col min="8964" max="8964" width="21.28515625" customWidth="1"/>
    <col min="8965" max="8965" width="7.5703125" customWidth="1"/>
    <col min="8966" max="8966" width="25.85546875" customWidth="1"/>
    <col min="8967" max="8967" width="7.85546875" customWidth="1"/>
    <col min="8968" max="8968" width="22.5703125" customWidth="1"/>
    <col min="8969" max="8969" width="8.140625" customWidth="1"/>
    <col min="8970" max="8970" width="19" customWidth="1"/>
    <col min="8971" max="8971" width="6.42578125" customWidth="1"/>
    <col min="8972" max="8972" width="18.7109375" customWidth="1"/>
    <col min="8973" max="8973" width="8.140625" customWidth="1"/>
    <col min="8974" max="8974" width="16.5703125" customWidth="1"/>
    <col min="8975" max="8975" width="8.140625" customWidth="1"/>
    <col min="9217" max="9217" width="7.28515625" customWidth="1"/>
    <col min="9218" max="9218" width="22.42578125" customWidth="1"/>
    <col min="9219" max="9219" width="7.85546875" customWidth="1"/>
    <col min="9220" max="9220" width="21.28515625" customWidth="1"/>
    <col min="9221" max="9221" width="7.5703125" customWidth="1"/>
    <col min="9222" max="9222" width="25.85546875" customWidth="1"/>
    <col min="9223" max="9223" width="7.85546875" customWidth="1"/>
    <col min="9224" max="9224" width="22.5703125" customWidth="1"/>
    <col min="9225" max="9225" width="8.140625" customWidth="1"/>
    <col min="9226" max="9226" width="19" customWidth="1"/>
    <col min="9227" max="9227" width="6.42578125" customWidth="1"/>
    <col min="9228" max="9228" width="18.7109375" customWidth="1"/>
    <col min="9229" max="9229" width="8.140625" customWidth="1"/>
    <col min="9230" max="9230" width="16.5703125" customWidth="1"/>
    <col min="9231" max="9231" width="8.140625" customWidth="1"/>
    <col min="9473" max="9473" width="7.28515625" customWidth="1"/>
    <col min="9474" max="9474" width="22.42578125" customWidth="1"/>
    <col min="9475" max="9475" width="7.85546875" customWidth="1"/>
    <col min="9476" max="9476" width="21.28515625" customWidth="1"/>
    <col min="9477" max="9477" width="7.5703125" customWidth="1"/>
    <col min="9478" max="9478" width="25.85546875" customWidth="1"/>
    <col min="9479" max="9479" width="7.85546875" customWidth="1"/>
    <col min="9480" max="9480" width="22.5703125" customWidth="1"/>
    <col min="9481" max="9481" width="8.140625" customWidth="1"/>
    <col min="9482" max="9482" width="19" customWidth="1"/>
    <col min="9483" max="9483" width="6.42578125" customWidth="1"/>
    <col min="9484" max="9484" width="18.7109375" customWidth="1"/>
    <col min="9485" max="9485" width="8.140625" customWidth="1"/>
    <col min="9486" max="9486" width="16.5703125" customWidth="1"/>
    <col min="9487" max="9487" width="8.140625" customWidth="1"/>
    <col min="9729" max="9729" width="7.28515625" customWidth="1"/>
    <col min="9730" max="9730" width="22.42578125" customWidth="1"/>
    <col min="9731" max="9731" width="7.85546875" customWidth="1"/>
    <col min="9732" max="9732" width="21.28515625" customWidth="1"/>
    <col min="9733" max="9733" width="7.5703125" customWidth="1"/>
    <col min="9734" max="9734" width="25.85546875" customWidth="1"/>
    <col min="9735" max="9735" width="7.85546875" customWidth="1"/>
    <col min="9736" max="9736" width="22.5703125" customWidth="1"/>
    <col min="9737" max="9737" width="8.140625" customWidth="1"/>
    <col min="9738" max="9738" width="19" customWidth="1"/>
    <col min="9739" max="9739" width="6.42578125" customWidth="1"/>
    <col min="9740" max="9740" width="18.7109375" customWidth="1"/>
    <col min="9741" max="9741" width="8.140625" customWidth="1"/>
    <col min="9742" max="9742" width="16.5703125" customWidth="1"/>
    <col min="9743" max="9743" width="8.140625" customWidth="1"/>
    <col min="9985" max="9985" width="7.28515625" customWidth="1"/>
    <col min="9986" max="9986" width="22.42578125" customWidth="1"/>
    <col min="9987" max="9987" width="7.85546875" customWidth="1"/>
    <col min="9988" max="9988" width="21.28515625" customWidth="1"/>
    <col min="9989" max="9989" width="7.5703125" customWidth="1"/>
    <col min="9990" max="9990" width="25.85546875" customWidth="1"/>
    <col min="9991" max="9991" width="7.85546875" customWidth="1"/>
    <col min="9992" max="9992" width="22.5703125" customWidth="1"/>
    <col min="9993" max="9993" width="8.140625" customWidth="1"/>
    <col min="9994" max="9994" width="19" customWidth="1"/>
    <col min="9995" max="9995" width="6.42578125" customWidth="1"/>
    <col min="9996" max="9996" width="18.7109375" customWidth="1"/>
    <col min="9997" max="9997" width="8.140625" customWidth="1"/>
    <col min="9998" max="9998" width="16.5703125" customWidth="1"/>
    <col min="9999" max="9999" width="8.140625" customWidth="1"/>
    <col min="10241" max="10241" width="7.28515625" customWidth="1"/>
    <col min="10242" max="10242" width="22.42578125" customWidth="1"/>
    <col min="10243" max="10243" width="7.85546875" customWidth="1"/>
    <col min="10244" max="10244" width="21.28515625" customWidth="1"/>
    <col min="10245" max="10245" width="7.5703125" customWidth="1"/>
    <col min="10246" max="10246" width="25.85546875" customWidth="1"/>
    <col min="10247" max="10247" width="7.85546875" customWidth="1"/>
    <col min="10248" max="10248" width="22.5703125" customWidth="1"/>
    <col min="10249" max="10249" width="8.140625" customWidth="1"/>
    <col min="10250" max="10250" width="19" customWidth="1"/>
    <col min="10251" max="10251" width="6.42578125" customWidth="1"/>
    <col min="10252" max="10252" width="18.7109375" customWidth="1"/>
    <col min="10253" max="10253" width="8.140625" customWidth="1"/>
    <col min="10254" max="10254" width="16.5703125" customWidth="1"/>
    <col min="10255" max="10255" width="8.140625" customWidth="1"/>
    <col min="10497" max="10497" width="7.28515625" customWidth="1"/>
    <col min="10498" max="10498" width="22.42578125" customWidth="1"/>
    <col min="10499" max="10499" width="7.85546875" customWidth="1"/>
    <col min="10500" max="10500" width="21.28515625" customWidth="1"/>
    <col min="10501" max="10501" width="7.5703125" customWidth="1"/>
    <col min="10502" max="10502" width="25.85546875" customWidth="1"/>
    <col min="10503" max="10503" width="7.85546875" customWidth="1"/>
    <col min="10504" max="10504" width="22.5703125" customWidth="1"/>
    <col min="10505" max="10505" width="8.140625" customWidth="1"/>
    <col min="10506" max="10506" width="19" customWidth="1"/>
    <col min="10507" max="10507" width="6.42578125" customWidth="1"/>
    <col min="10508" max="10508" width="18.7109375" customWidth="1"/>
    <col min="10509" max="10509" width="8.140625" customWidth="1"/>
    <col min="10510" max="10510" width="16.5703125" customWidth="1"/>
    <col min="10511" max="10511" width="8.140625" customWidth="1"/>
    <col min="10753" max="10753" width="7.28515625" customWidth="1"/>
    <col min="10754" max="10754" width="22.42578125" customWidth="1"/>
    <col min="10755" max="10755" width="7.85546875" customWidth="1"/>
    <col min="10756" max="10756" width="21.28515625" customWidth="1"/>
    <col min="10757" max="10757" width="7.5703125" customWidth="1"/>
    <col min="10758" max="10758" width="25.85546875" customWidth="1"/>
    <col min="10759" max="10759" width="7.85546875" customWidth="1"/>
    <col min="10760" max="10760" width="22.5703125" customWidth="1"/>
    <col min="10761" max="10761" width="8.140625" customWidth="1"/>
    <col min="10762" max="10762" width="19" customWidth="1"/>
    <col min="10763" max="10763" width="6.42578125" customWidth="1"/>
    <col min="10764" max="10764" width="18.7109375" customWidth="1"/>
    <col min="10765" max="10765" width="8.140625" customWidth="1"/>
    <col min="10766" max="10766" width="16.5703125" customWidth="1"/>
    <col min="10767" max="10767" width="8.140625" customWidth="1"/>
    <col min="11009" max="11009" width="7.28515625" customWidth="1"/>
    <col min="11010" max="11010" width="22.42578125" customWidth="1"/>
    <col min="11011" max="11011" width="7.85546875" customWidth="1"/>
    <col min="11012" max="11012" width="21.28515625" customWidth="1"/>
    <col min="11013" max="11013" width="7.5703125" customWidth="1"/>
    <col min="11014" max="11014" width="25.85546875" customWidth="1"/>
    <col min="11015" max="11015" width="7.85546875" customWidth="1"/>
    <col min="11016" max="11016" width="22.5703125" customWidth="1"/>
    <col min="11017" max="11017" width="8.140625" customWidth="1"/>
    <col min="11018" max="11018" width="19" customWidth="1"/>
    <col min="11019" max="11019" width="6.42578125" customWidth="1"/>
    <col min="11020" max="11020" width="18.7109375" customWidth="1"/>
    <col min="11021" max="11021" width="8.140625" customWidth="1"/>
    <col min="11022" max="11022" width="16.5703125" customWidth="1"/>
    <col min="11023" max="11023" width="8.140625" customWidth="1"/>
    <col min="11265" max="11265" width="7.28515625" customWidth="1"/>
    <col min="11266" max="11266" width="22.42578125" customWidth="1"/>
    <col min="11267" max="11267" width="7.85546875" customWidth="1"/>
    <col min="11268" max="11268" width="21.28515625" customWidth="1"/>
    <col min="11269" max="11269" width="7.5703125" customWidth="1"/>
    <col min="11270" max="11270" width="25.85546875" customWidth="1"/>
    <col min="11271" max="11271" width="7.85546875" customWidth="1"/>
    <col min="11272" max="11272" width="22.5703125" customWidth="1"/>
    <col min="11273" max="11273" width="8.140625" customWidth="1"/>
    <col min="11274" max="11274" width="19" customWidth="1"/>
    <col min="11275" max="11275" width="6.42578125" customWidth="1"/>
    <col min="11276" max="11276" width="18.7109375" customWidth="1"/>
    <col min="11277" max="11277" width="8.140625" customWidth="1"/>
    <col min="11278" max="11278" width="16.5703125" customWidth="1"/>
    <col min="11279" max="11279" width="8.140625" customWidth="1"/>
    <col min="11521" max="11521" width="7.28515625" customWidth="1"/>
    <col min="11522" max="11522" width="22.42578125" customWidth="1"/>
    <col min="11523" max="11523" width="7.85546875" customWidth="1"/>
    <col min="11524" max="11524" width="21.28515625" customWidth="1"/>
    <col min="11525" max="11525" width="7.5703125" customWidth="1"/>
    <col min="11526" max="11526" width="25.85546875" customWidth="1"/>
    <col min="11527" max="11527" width="7.85546875" customWidth="1"/>
    <col min="11528" max="11528" width="22.5703125" customWidth="1"/>
    <col min="11529" max="11529" width="8.140625" customWidth="1"/>
    <col min="11530" max="11530" width="19" customWidth="1"/>
    <col min="11531" max="11531" width="6.42578125" customWidth="1"/>
    <col min="11532" max="11532" width="18.7109375" customWidth="1"/>
    <col min="11533" max="11533" width="8.140625" customWidth="1"/>
    <col min="11534" max="11534" width="16.5703125" customWidth="1"/>
    <col min="11535" max="11535" width="8.140625" customWidth="1"/>
    <col min="11777" max="11777" width="7.28515625" customWidth="1"/>
    <col min="11778" max="11778" width="22.42578125" customWidth="1"/>
    <col min="11779" max="11779" width="7.85546875" customWidth="1"/>
    <col min="11780" max="11780" width="21.28515625" customWidth="1"/>
    <col min="11781" max="11781" width="7.5703125" customWidth="1"/>
    <col min="11782" max="11782" width="25.85546875" customWidth="1"/>
    <col min="11783" max="11783" width="7.85546875" customWidth="1"/>
    <col min="11784" max="11784" width="22.5703125" customWidth="1"/>
    <col min="11785" max="11785" width="8.140625" customWidth="1"/>
    <col min="11786" max="11786" width="19" customWidth="1"/>
    <col min="11787" max="11787" width="6.42578125" customWidth="1"/>
    <col min="11788" max="11788" width="18.7109375" customWidth="1"/>
    <col min="11789" max="11789" width="8.140625" customWidth="1"/>
    <col min="11790" max="11790" width="16.5703125" customWidth="1"/>
    <col min="11791" max="11791" width="8.140625" customWidth="1"/>
    <col min="12033" max="12033" width="7.28515625" customWidth="1"/>
    <col min="12034" max="12034" width="22.42578125" customWidth="1"/>
    <col min="12035" max="12035" width="7.85546875" customWidth="1"/>
    <col min="12036" max="12036" width="21.28515625" customWidth="1"/>
    <col min="12037" max="12037" width="7.5703125" customWidth="1"/>
    <col min="12038" max="12038" width="25.85546875" customWidth="1"/>
    <col min="12039" max="12039" width="7.85546875" customWidth="1"/>
    <col min="12040" max="12040" width="22.5703125" customWidth="1"/>
    <col min="12041" max="12041" width="8.140625" customWidth="1"/>
    <col min="12042" max="12042" width="19" customWidth="1"/>
    <col min="12043" max="12043" width="6.42578125" customWidth="1"/>
    <col min="12044" max="12044" width="18.7109375" customWidth="1"/>
    <col min="12045" max="12045" width="8.140625" customWidth="1"/>
    <col min="12046" max="12046" width="16.5703125" customWidth="1"/>
    <col min="12047" max="12047" width="8.140625" customWidth="1"/>
    <col min="12289" max="12289" width="7.28515625" customWidth="1"/>
    <col min="12290" max="12290" width="22.42578125" customWidth="1"/>
    <col min="12291" max="12291" width="7.85546875" customWidth="1"/>
    <col min="12292" max="12292" width="21.28515625" customWidth="1"/>
    <col min="12293" max="12293" width="7.5703125" customWidth="1"/>
    <col min="12294" max="12294" width="25.85546875" customWidth="1"/>
    <col min="12295" max="12295" width="7.85546875" customWidth="1"/>
    <col min="12296" max="12296" width="22.5703125" customWidth="1"/>
    <col min="12297" max="12297" width="8.140625" customWidth="1"/>
    <col min="12298" max="12298" width="19" customWidth="1"/>
    <col min="12299" max="12299" width="6.42578125" customWidth="1"/>
    <col min="12300" max="12300" width="18.7109375" customWidth="1"/>
    <col min="12301" max="12301" width="8.140625" customWidth="1"/>
    <col min="12302" max="12302" width="16.5703125" customWidth="1"/>
    <col min="12303" max="12303" width="8.140625" customWidth="1"/>
    <col min="12545" max="12545" width="7.28515625" customWidth="1"/>
    <col min="12546" max="12546" width="22.42578125" customWidth="1"/>
    <col min="12547" max="12547" width="7.85546875" customWidth="1"/>
    <col min="12548" max="12548" width="21.28515625" customWidth="1"/>
    <col min="12549" max="12549" width="7.5703125" customWidth="1"/>
    <col min="12550" max="12550" width="25.85546875" customWidth="1"/>
    <col min="12551" max="12551" width="7.85546875" customWidth="1"/>
    <col min="12552" max="12552" width="22.5703125" customWidth="1"/>
    <col min="12553" max="12553" width="8.140625" customWidth="1"/>
    <col min="12554" max="12554" width="19" customWidth="1"/>
    <col min="12555" max="12555" width="6.42578125" customWidth="1"/>
    <col min="12556" max="12556" width="18.7109375" customWidth="1"/>
    <col min="12557" max="12557" width="8.140625" customWidth="1"/>
    <col min="12558" max="12558" width="16.5703125" customWidth="1"/>
    <col min="12559" max="12559" width="8.140625" customWidth="1"/>
    <col min="12801" max="12801" width="7.28515625" customWidth="1"/>
    <col min="12802" max="12802" width="22.42578125" customWidth="1"/>
    <col min="12803" max="12803" width="7.85546875" customWidth="1"/>
    <col min="12804" max="12804" width="21.28515625" customWidth="1"/>
    <col min="12805" max="12805" width="7.5703125" customWidth="1"/>
    <col min="12806" max="12806" width="25.85546875" customWidth="1"/>
    <col min="12807" max="12807" width="7.85546875" customWidth="1"/>
    <col min="12808" max="12808" width="22.5703125" customWidth="1"/>
    <col min="12809" max="12809" width="8.140625" customWidth="1"/>
    <col min="12810" max="12810" width="19" customWidth="1"/>
    <col min="12811" max="12811" width="6.42578125" customWidth="1"/>
    <col min="12812" max="12812" width="18.7109375" customWidth="1"/>
    <col min="12813" max="12813" width="8.140625" customWidth="1"/>
    <col min="12814" max="12814" width="16.5703125" customWidth="1"/>
    <col min="12815" max="12815" width="8.140625" customWidth="1"/>
    <col min="13057" max="13057" width="7.28515625" customWidth="1"/>
    <col min="13058" max="13058" width="22.42578125" customWidth="1"/>
    <col min="13059" max="13059" width="7.85546875" customWidth="1"/>
    <col min="13060" max="13060" width="21.28515625" customWidth="1"/>
    <col min="13061" max="13061" width="7.5703125" customWidth="1"/>
    <col min="13062" max="13062" width="25.85546875" customWidth="1"/>
    <col min="13063" max="13063" width="7.85546875" customWidth="1"/>
    <col min="13064" max="13064" width="22.5703125" customWidth="1"/>
    <col min="13065" max="13065" width="8.140625" customWidth="1"/>
    <col min="13066" max="13066" width="19" customWidth="1"/>
    <col min="13067" max="13067" width="6.42578125" customWidth="1"/>
    <col min="13068" max="13068" width="18.7109375" customWidth="1"/>
    <col min="13069" max="13069" width="8.140625" customWidth="1"/>
    <col min="13070" max="13070" width="16.5703125" customWidth="1"/>
    <col min="13071" max="13071" width="8.140625" customWidth="1"/>
    <col min="13313" max="13313" width="7.28515625" customWidth="1"/>
    <col min="13314" max="13314" width="22.42578125" customWidth="1"/>
    <col min="13315" max="13315" width="7.85546875" customWidth="1"/>
    <col min="13316" max="13316" width="21.28515625" customWidth="1"/>
    <col min="13317" max="13317" width="7.5703125" customWidth="1"/>
    <col min="13318" max="13318" width="25.85546875" customWidth="1"/>
    <col min="13319" max="13319" width="7.85546875" customWidth="1"/>
    <col min="13320" max="13320" width="22.5703125" customWidth="1"/>
    <col min="13321" max="13321" width="8.140625" customWidth="1"/>
    <col min="13322" max="13322" width="19" customWidth="1"/>
    <col min="13323" max="13323" width="6.42578125" customWidth="1"/>
    <col min="13324" max="13324" width="18.7109375" customWidth="1"/>
    <col min="13325" max="13325" width="8.140625" customWidth="1"/>
    <col min="13326" max="13326" width="16.5703125" customWidth="1"/>
    <col min="13327" max="13327" width="8.140625" customWidth="1"/>
    <col min="13569" max="13569" width="7.28515625" customWidth="1"/>
    <col min="13570" max="13570" width="22.42578125" customWidth="1"/>
    <col min="13571" max="13571" width="7.85546875" customWidth="1"/>
    <col min="13572" max="13572" width="21.28515625" customWidth="1"/>
    <col min="13573" max="13573" width="7.5703125" customWidth="1"/>
    <col min="13574" max="13574" width="25.85546875" customWidth="1"/>
    <col min="13575" max="13575" width="7.85546875" customWidth="1"/>
    <col min="13576" max="13576" width="22.5703125" customWidth="1"/>
    <col min="13577" max="13577" width="8.140625" customWidth="1"/>
    <col min="13578" max="13578" width="19" customWidth="1"/>
    <col min="13579" max="13579" width="6.42578125" customWidth="1"/>
    <col min="13580" max="13580" width="18.7109375" customWidth="1"/>
    <col min="13581" max="13581" width="8.140625" customWidth="1"/>
    <col min="13582" max="13582" width="16.5703125" customWidth="1"/>
    <col min="13583" max="13583" width="8.140625" customWidth="1"/>
    <col min="13825" max="13825" width="7.28515625" customWidth="1"/>
    <col min="13826" max="13826" width="22.42578125" customWidth="1"/>
    <col min="13827" max="13827" width="7.85546875" customWidth="1"/>
    <col min="13828" max="13828" width="21.28515625" customWidth="1"/>
    <col min="13829" max="13829" width="7.5703125" customWidth="1"/>
    <col min="13830" max="13830" width="25.85546875" customWidth="1"/>
    <col min="13831" max="13831" width="7.85546875" customWidth="1"/>
    <col min="13832" max="13832" width="22.5703125" customWidth="1"/>
    <col min="13833" max="13833" width="8.140625" customWidth="1"/>
    <col min="13834" max="13834" width="19" customWidth="1"/>
    <col min="13835" max="13835" width="6.42578125" customWidth="1"/>
    <col min="13836" max="13836" width="18.7109375" customWidth="1"/>
    <col min="13837" max="13837" width="8.140625" customWidth="1"/>
    <col min="13838" max="13838" width="16.5703125" customWidth="1"/>
    <col min="13839" max="13839" width="8.140625" customWidth="1"/>
    <col min="14081" max="14081" width="7.28515625" customWidth="1"/>
    <col min="14082" max="14082" width="22.42578125" customWidth="1"/>
    <col min="14083" max="14083" width="7.85546875" customWidth="1"/>
    <col min="14084" max="14084" width="21.28515625" customWidth="1"/>
    <col min="14085" max="14085" width="7.5703125" customWidth="1"/>
    <col min="14086" max="14086" width="25.85546875" customWidth="1"/>
    <col min="14087" max="14087" width="7.85546875" customWidth="1"/>
    <col min="14088" max="14088" width="22.5703125" customWidth="1"/>
    <col min="14089" max="14089" width="8.140625" customWidth="1"/>
    <col min="14090" max="14090" width="19" customWidth="1"/>
    <col min="14091" max="14091" width="6.42578125" customWidth="1"/>
    <col min="14092" max="14092" width="18.7109375" customWidth="1"/>
    <col min="14093" max="14093" width="8.140625" customWidth="1"/>
    <col min="14094" max="14094" width="16.5703125" customWidth="1"/>
    <col min="14095" max="14095" width="8.140625" customWidth="1"/>
    <col min="14337" max="14337" width="7.28515625" customWidth="1"/>
    <col min="14338" max="14338" width="22.42578125" customWidth="1"/>
    <col min="14339" max="14339" width="7.85546875" customWidth="1"/>
    <col min="14340" max="14340" width="21.28515625" customWidth="1"/>
    <col min="14341" max="14341" width="7.5703125" customWidth="1"/>
    <col min="14342" max="14342" width="25.85546875" customWidth="1"/>
    <col min="14343" max="14343" width="7.85546875" customWidth="1"/>
    <col min="14344" max="14344" width="22.5703125" customWidth="1"/>
    <col min="14345" max="14345" width="8.140625" customWidth="1"/>
    <col min="14346" max="14346" width="19" customWidth="1"/>
    <col min="14347" max="14347" width="6.42578125" customWidth="1"/>
    <col min="14348" max="14348" width="18.7109375" customWidth="1"/>
    <col min="14349" max="14349" width="8.140625" customWidth="1"/>
    <col min="14350" max="14350" width="16.5703125" customWidth="1"/>
    <col min="14351" max="14351" width="8.140625" customWidth="1"/>
    <col min="14593" max="14593" width="7.28515625" customWidth="1"/>
    <col min="14594" max="14594" width="22.42578125" customWidth="1"/>
    <col min="14595" max="14595" width="7.85546875" customWidth="1"/>
    <col min="14596" max="14596" width="21.28515625" customWidth="1"/>
    <col min="14597" max="14597" width="7.5703125" customWidth="1"/>
    <col min="14598" max="14598" width="25.85546875" customWidth="1"/>
    <col min="14599" max="14599" width="7.85546875" customWidth="1"/>
    <col min="14600" max="14600" width="22.5703125" customWidth="1"/>
    <col min="14601" max="14601" width="8.140625" customWidth="1"/>
    <col min="14602" max="14602" width="19" customWidth="1"/>
    <col min="14603" max="14603" width="6.42578125" customWidth="1"/>
    <col min="14604" max="14604" width="18.7109375" customWidth="1"/>
    <col min="14605" max="14605" width="8.140625" customWidth="1"/>
    <col min="14606" max="14606" width="16.5703125" customWidth="1"/>
    <col min="14607" max="14607" width="8.140625" customWidth="1"/>
    <col min="14849" max="14849" width="7.28515625" customWidth="1"/>
    <col min="14850" max="14850" width="22.42578125" customWidth="1"/>
    <col min="14851" max="14851" width="7.85546875" customWidth="1"/>
    <col min="14852" max="14852" width="21.28515625" customWidth="1"/>
    <col min="14853" max="14853" width="7.5703125" customWidth="1"/>
    <col min="14854" max="14854" width="25.85546875" customWidth="1"/>
    <col min="14855" max="14855" width="7.85546875" customWidth="1"/>
    <col min="14856" max="14856" width="22.5703125" customWidth="1"/>
    <col min="14857" max="14857" width="8.140625" customWidth="1"/>
    <col min="14858" max="14858" width="19" customWidth="1"/>
    <col min="14859" max="14859" width="6.42578125" customWidth="1"/>
    <col min="14860" max="14860" width="18.7109375" customWidth="1"/>
    <col min="14861" max="14861" width="8.140625" customWidth="1"/>
    <col min="14862" max="14862" width="16.5703125" customWidth="1"/>
    <col min="14863" max="14863" width="8.140625" customWidth="1"/>
    <col min="15105" max="15105" width="7.28515625" customWidth="1"/>
    <col min="15106" max="15106" width="22.42578125" customWidth="1"/>
    <col min="15107" max="15107" width="7.85546875" customWidth="1"/>
    <col min="15108" max="15108" width="21.28515625" customWidth="1"/>
    <col min="15109" max="15109" width="7.5703125" customWidth="1"/>
    <col min="15110" max="15110" width="25.85546875" customWidth="1"/>
    <col min="15111" max="15111" width="7.85546875" customWidth="1"/>
    <col min="15112" max="15112" width="22.5703125" customWidth="1"/>
    <col min="15113" max="15113" width="8.140625" customWidth="1"/>
    <col min="15114" max="15114" width="19" customWidth="1"/>
    <col min="15115" max="15115" width="6.42578125" customWidth="1"/>
    <col min="15116" max="15116" width="18.7109375" customWidth="1"/>
    <col min="15117" max="15117" width="8.140625" customWidth="1"/>
    <col min="15118" max="15118" width="16.5703125" customWidth="1"/>
    <col min="15119" max="15119" width="8.140625" customWidth="1"/>
    <col min="15361" max="15361" width="7.28515625" customWidth="1"/>
    <col min="15362" max="15362" width="22.42578125" customWidth="1"/>
    <col min="15363" max="15363" width="7.85546875" customWidth="1"/>
    <col min="15364" max="15364" width="21.28515625" customWidth="1"/>
    <col min="15365" max="15365" width="7.5703125" customWidth="1"/>
    <col min="15366" max="15366" width="25.85546875" customWidth="1"/>
    <col min="15367" max="15367" width="7.85546875" customWidth="1"/>
    <col min="15368" max="15368" width="22.5703125" customWidth="1"/>
    <col min="15369" max="15369" width="8.140625" customWidth="1"/>
    <col min="15370" max="15370" width="19" customWidth="1"/>
    <col min="15371" max="15371" width="6.42578125" customWidth="1"/>
    <col min="15372" max="15372" width="18.7109375" customWidth="1"/>
    <col min="15373" max="15373" width="8.140625" customWidth="1"/>
    <col min="15374" max="15374" width="16.5703125" customWidth="1"/>
    <col min="15375" max="15375" width="8.140625" customWidth="1"/>
    <col min="15617" max="15617" width="7.28515625" customWidth="1"/>
    <col min="15618" max="15618" width="22.42578125" customWidth="1"/>
    <col min="15619" max="15619" width="7.85546875" customWidth="1"/>
    <col min="15620" max="15620" width="21.28515625" customWidth="1"/>
    <col min="15621" max="15621" width="7.5703125" customWidth="1"/>
    <col min="15622" max="15622" width="25.85546875" customWidth="1"/>
    <col min="15623" max="15623" width="7.85546875" customWidth="1"/>
    <col min="15624" max="15624" width="22.5703125" customWidth="1"/>
    <col min="15625" max="15625" width="8.140625" customWidth="1"/>
    <col min="15626" max="15626" width="19" customWidth="1"/>
    <col min="15627" max="15627" width="6.42578125" customWidth="1"/>
    <col min="15628" max="15628" width="18.7109375" customWidth="1"/>
    <col min="15629" max="15629" width="8.140625" customWidth="1"/>
    <col min="15630" max="15630" width="16.5703125" customWidth="1"/>
    <col min="15631" max="15631" width="8.140625" customWidth="1"/>
    <col min="15873" max="15873" width="7.28515625" customWidth="1"/>
    <col min="15874" max="15874" width="22.42578125" customWidth="1"/>
    <col min="15875" max="15875" width="7.85546875" customWidth="1"/>
    <col min="15876" max="15876" width="21.28515625" customWidth="1"/>
    <col min="15877" max="15877" width="7.5703125" customWidth="1"/>
    <col min="15878" max="15878" width="25.85546875" customWidth="1"/>
    <col min="15879" max="15879" width="7.85546875" customWidth="1"/>
    <col min="15880" max="15880" width="22.5703125" customWidth="1"/>
    <col min="15881" max="15881" width="8.140625" customWidth="1"/>
    <col min="15882" max="15882" width="19" customWidth="1"/>
    <col min="15883" max="15883" width="6.42578125" customWidth="1"/>
    <col min="15884" max="15884" width="18.7109375" customWidth="1"/>
    <col min="15885" max="15885" width="8.140625" customWidth="1"/>
    <col min="15886" max="15886" width="16.5703125" customWidth="1"/>
    <col min="15887" max="15887" width="8.140625" customWidth="1"/>
    <col min="16129" max="16129" width="7.28515625" customWidth="1"/>
    <col min="16130" max="16130" width="22.42578125" customWidth="1"/>
    <col min="16131" max="16131" width="7.85546875" customWidth="1"/>
    <col min="16132" max="16132" width="21.28515625" customWidth="1"/>
    <col min="16133" max="16133" width="7.5703125" customWidth="1"/>
    <col min="16134" max="16134" width="25.85546875" customWidth="1"/>
    <col min="16135" max="16135" width="7.85546875" customWidth="1"/>
    <col min="16136" max="16136" width="22.5703125" customWidth="1"/>
    <col min="16137" max="16137" width="8.140625" customWidth="1"/>
    <col min="16138" max="16138" width="19" customWidth="1"/>
    <col min="16139" max="16139" width="6.42578125" customWidth="1"/>
    <col min="16140" max="16140" width="18.7109375" customWidth="1"/>
    <col min="16141" max="16141" width="8.140625" customWidth="1"/>
    <col min="16142" max="16142" width="16.5703125" customWidth="1"/>
    <col min="16143" max="16143" width="8.140625" customWidth="1"/>
  </cols>
  <sheetData>
    <row r="1" spans="1:15" ht="34.5" customHeight="1" x14ac:dyDescent="0.25">
      <c r="A1" s="84" t="str">
        <f>'[1]18.09'!A1:P1</f>
        <v>Результаты пробного тестирования учащихся 11-х классов школы №29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98" t="s">
        <v>43</v>
      </c>
      <c r="M1" s="98"/>
      <c r="N1" s="98"/>
      <c r="O1" s="98"/>
    </row>
    <row r="2" spans="1:15" x14ac:dyDescent="0.25">
      <c r="A2" s="85" t="s">
        <v>16</v>
      </c>
      <c r="B2" s="102" t="s">
        <v>20</v>
      </c>
      <c r="C2" s="103" t="s">
        <v>44</v>
      </c>
      <c r="D2" s="102" t="s">
        <v>21</v>
      </c>
      <c r="E2" s="103" t="s">
        <v>44</v>
      </c>
      <c r="F2" s="102" t="s">
        <v>22</v>
      </c>
      <c r="G2" s="103" t="s">
        <v>44</v>
      </c>
      <c r="H2" s="102" t="s">
        <v>23</v>
      </c>
      <c r="I2" s="103" t="s">
        <v>44</v>
      </c>
      <c r="J2" s="102" t="s">
        <v>24</v>
      </c>
      <c r="K2" s="103" t="s">
        <v>44</v>
      </c>
      <c r="L2" s="102" t="s">
        <v>25</v>
      </c>
      <c r="M2" s="103" t="s">
        <v>44</v>
      </c>
      <c r="N2" s="102" t="s">
        <v>26</v>
      </c>
      <c r="O2" s="103" t="s">
        <v>44</v>
      </c>
    </row>
    <row r="3" spans="1:15" x14ac:dyDescent="0.25">
      <c r="A3" s="90" t="str">
        <f>'[1]Впишите фамилии!'!B59</f>
        <v>11а</v>
      </c>
      <c r="B3" s="90"/>
      <c r="C3" s="91"/>
      <c r="D3" s="90"/>
      <c r="E3" s="91"/>
      <c r="F3" s="90"/>
      <c r="G3" s="91"/>
      <c r="H3" s="90"/>
      <c r="I3" s="91"/>
      <c r="J3" s="90"/>
      <c r="K3" s="91"/>
      <c r="L3" s="90"/>
      <c r="M3" s="91"/>
      <c r="N3" s="90"/>
      <c r="O3" s="91"/>
    </row>
    <row r="4" spans="1:15" ht="30.75" x14ac:dyDescent="0.25">
      <c r="A4" s="92" t="str">
        <f>'[1]Впишите фамилии!'!B62</f>
        <v>а</v>
      </c>
      <c r="B4" s="93" t="str">
        <f>IF('[1]18.02'!X6=1,'[1]18.02'!C6, " ")</f>
        <v xml:space="preserve"> </v>
      </c>
      <c r="C4" s="94" t="str">
        <f>IF('[1]18.02'!X6=1,'[1]18.02'!K6, " ")</f>
        <v xml:space="preserve"> </v>
      </c>
      <c r="D4" s="95" t="str">
        <f>IF('[1]18.02'!Y6=1,'[1]18.02'!C6, " ")</f>
        <v xml:space="preserve"> </v>
      </c>
      <c r="E4" s="95" t="str">
        <f>IF('[1]18.02'!Y6=1,'[1]18.02'!K6, " ")</f>
        <v xml:space="preserve"> </v>
      </c>
      <c r="F4" s="95" t="str">
        <f>IF('[1]18.02'!Z6=1,'[1]18.02'!C6, " ")</f>
        <v xml:space="preserve"> </v>
      </c>
      <c r="G4" s="95" t="str">
        <f>IF('[1]18.02'!Z6=1,'[1]18.02'!K6, " ")</f>
        <v xml:space="preserve"> </v>
      </c>
      <c r="H4" s="95" t="str">
        <f>IF('[1]18.02'!AA6=1,'[1]18.02'!C6, " ")</f>
        <v xml:space="preserve"> </v>
      </c>
      <c r="I4" s="95" t="str">
        <f>IF('[1]18.02'!AA6=1,'[1]18.02'!K6, " ")</f>
        <v xml:space="preserve"> </v>
      </c>
      <c r="J4" s="95" t="str">
        <f>IF('[1]18.02'!AB6=1,'[1]18.02'!C6, " ")</f>
        <v xml:space="preserve"> </v>
      </c>
      <c r="K4" s="95" t="str">
        <f>IF('[1]18.02'!AB6=1,'[1]18.02'!K6, " ")</f>
        <v xml:space="preserve"> </v>
      </c>
      <c r="L4" s="95" t="str">
        <f>IF('[1]18.02'!AC6=1,'[1]18.02'!C6, " ")</f>
        <v>Балташев Ильяс</v>
      </c>
      <c r="M4" s="95">
        <f>IF('[1]18.02'!AC6=1,'[1]18.02'!K6, " ")</f>
        <v>97</v>
      </c>
      <c r="N4" s="95" t="str">
        <f>IF('[1]18.02'!AD6=1,'[1]18.02'!C6, " ")</f>
        <v xml:space="preserve"> </v>
      </c>
      <c r="O4" s="95" t="str">
        <f>IF('[1]18.02'!AD6=1,'[1]18.02'!K6, " ")</f>
        <v xml:space="preserve"> </v>
      </c>
    </row>
    <row r="5" spans="1:15" x14ac:dyDescent="0.25">
      <c r="A5" s="92" t="str">
        <f>'[1]Впишите фамилии!'!B63</f>
        <v>а</v>
      </c>
      <c r="B5" s="93" t="str">
        <f>IF('[1]18.02'!X7=1,'[1]18.02'!C7, " ")</f>
        <v xml:space="preserve"> </v>
      </c>
      <c r="C5" s="94" t="str">
        <f>IF('[1]18.02'!X7=1,'[1]18.02'!K7, " ")</f>
        <v xml:space="preserve"> </v>
      </c>
      <c r="D5" s="95" t="str">
        <f>IF('[1]18.02'!Y7=1,'[1]18.02'!C7, " ")</f>
        <v xml:space="preserve"> </v>
      </c>
      <c r="E5" s="95" t="str">
        <f>IF('[1]18.02'!Y7=1,'[1]18.02'!K7, " ")</f>
        <v xml:space="preserve"> </v>
      </c>
      <c r="F5" s="95" t="str">
        <f>IF('[1]18.02'!Z7=1,'[1]18.02'!C7, " ")</f>
        <v xml:space="preserve"> </v>
      </c>
      <c r="G5" s="95" t="str">
        <f>IF('[1]18.02'!Z7=1,'[1]18.02'!K7, " ")</f>
        <v xml:space="preserve"> </v>
      </c>
      <c r="H5" s="95" t="str">
        <f>IF('[1]18.02'!AA7=1,'[1]18.02'!C7, " ")</f>
        <v xml:space="preserve"> </v>
      </c>
      <c r="I5" s="95" t="str">
        <f>IF('[1]18.02'!AA7=1,'[1]18.02'!K7, " ")</f>
        <v xml:space="preserve"> </v>
      </c>
      <c r="J5" s="95" t="str">
        <f>IF('[1]18.02'!AB7=1,'[1]18.02'!C7, " ")</f>
        <v xml:space="preserve"> </v>
      </c>
      <c r="K5" s="95" t="str">
        <f>IF('[1]18.02'!AB7=1,'[1]18.02'!K7, " ")</f>
        <v xml:space="preserve"> </v>
      </c>
      <c r="L5" s="95" t="str">
        <f>IF('[1]18.02'!AC7=1,'[1]18.02'!C7, " ")</f>
        <v xml:space="preserve"> </v>
      </c>
      <c r="M5" s="95" t="str">
        <f>IF('[1]18.02'!AC7=1,'[1]18.02'!K7, " ")</f>
        <v xml:space="preserve"> </v>
      </c>
      <c r="N5" s="95" t="str">
        <f>IF('[1]18.02'!AD7=1,'[1]18.02'!C7, " ")</f>
        <v>Бейс Мажен</v>
      </c>
      <c r="O5" s="95">
        <f>IF('[1]18.02'!AD7=1,'[1]18.02'!K7, " ")</f>
        <v>105</v>
      </c>
    </row>
    <row r="6" spans="1:15" x14ac:dyDescent="0.25">
      <c r="A6" s="92" t="str">
        <f>'[1]Впишите фамилии!'!B64</f>
        <v>а</v>
      </c>
      <c r="B6" s="93" t="str">
        <f>IF('[1]18.02'!X8=1,'[1]18.02'!C8, " ")</f>
        <v xml:space="preserve"> </v>
      </c>
      <c r="C6" s="94" t="str">
        <f>IF('[1]18.02'!X8=1,'[1]18.02'!K8, " ")</f>
        <v xml:space="preserve"> </v>
      </c>
      <c r="D6" s="95" t="str">
        <f>IF('[1]18.02'!Y8=1,'[1]18.02'!C8, " ")</f>
        <v xml:space="preserve"> </v>
      </c>
      <c r="E6" s="95" t="str">
        <f>IF('[1]18.02'!Y8=1,'[1]18.02'!K8, " ")</f>
        <v xml:space="preserve"> </v>
      </c>
      <c r="F6" s="95" t="str">
        <f>IF('[1]18.02'!Z8=1,'[1]18.02'!C8, " ")</f>
        <v xml:space="preserve"> </v>
      </c>
      <c r="G6" s="95" t="str">
        <f>IF('[1]18.02'!Z8=1,'[1]18.02'!K8, " ")</f>
        <v xml:space="preserve"> </v>
      </c>
      <c r="H6" s="95" t="str">
        <f>IF('[1]18.02'!AA8=1,'[1]18.02'!C8, " ")</f>
        <v xml:space="preserve"> </v>
      </c>
      <c r="I6" s="95" t="str">
        <f>IF('[1]18.02'!AA8=1,'[1]18.02'!K8, " ")</f>
        <v xml:space="preserve"> </v>
      </c>
      <c r="J6" s="95" t="str">
        <f>IF('[1]18.02'!AB8=1,'[1]18.02'!C8, " ")</f>
        <v xml:space="preserve"> </v>
      </c>
      <c r="K6" s="95" t="str">
        <f>IF('[1]18.02'!AB8=1,'[1]18.02'!K8, " ")</f>
        <v xml:space="preserve"> </v>
      </c>
      <c r="L6" s="95" t="str">
        <f>IF('[1]18.02'!AC8=1,'[1]18.02'!C8, " ")</f>
        <v>Галым Айсана</v>
      </c>
      <c r="M6" s="95">
        <f>IF('[1]18.02'!AC8=1,'[1]18.02'!K8, " ")</f>
        <v>100</v>
      </c>
      <c r="N6" s="95" t="str">
        <f>IF('[1]18.02'!AD8=1,'[1]18.02'!C8, " ")</f>
        <v xml:space="preserve"> </v>
      </c>
      <c r="O6" s="95" t="str">
        <f>IF('[1]18.02'!AD8=1,'[1]18.02'!K8, " ")</f>
        <v xml:space="preserve"> </v>
      </c>
    </row>
    <row r="7" spans="1:15" ht="30.75" customHeight="1" x14ac:dyDescent="0.25">
      <c r="A7" s="92" t="str">
        <f>'[1]Впишите фамилии!'!B66</f>
        <v>а</v>
      </c>
      <c r="B7" s="93" t="str">
        <f>IF('[1]18.02'!X10=1,'[1]18.02'!C10, " ")</f>
        <v xml:space="preserve"> </v>
      </c>
      <c r="C7" s="94" t="str">
        <f>IF('[1]18.02'!X10=1,'[1]18.02'!K10, " ")</f>
        <v xml:space="preserve"> </v>
      </c>
      <c r="D7" s="95" t="str">
        <f>IF('[1]18.02'!Y10=1,'[1]18.02'!C10, " ")</f>
        <v xml:space="preserve"> </v>
      </c>
      <c r="E7" s="95" t="str">
        <f>IF('[1]18.02'!Y10=1,'[1]18.02'!K10, " ")</f>
        <v xml:space="preserve"> </v>
      </c>
      <c r="F7" s="95" t="str">
        <f>IF('[1]18.02'!Z10=1,'[1]18.02'!C10, " ")</f>
        <v xml:space="preserve"> </v>
      </c>
      <c r="G7" s="95" t="str">
        <f>IF('[1]18.02'!Z10=1,'[1]18.02'!K10, " ")</f>
        <v xml:space="preserve"> </v>
      </c>
      <c r="H7" s="95" t="str">
        <f>IF('[1]18.02'!AA10=1,'[1]18.02'!C10, " ")</f>
        <v>Зейнуллаева Даяна</v>
      </c>
      <c r="I7" s="95">
        <f>IF('[1]18.02'!AA10=1,'[1]18.02'!K10, " ")</f>
        <v>74</v>
      </c>
      <c r="J7" s="95" t="str">
        <f>IF('[1]18.02'!AB10=1,'[1]18.02'!C10, " ")</f>
        <v xml:space="preserve"> </v>
      </c>
      <c r="K7" s="95" t="str">
        <f>IF('[1]18.02'!AB10=1,'[1]18.02'!K10, " ")</f>
        <v xml:space="preserve"> </v>
      </c>
      <c r="L7" s="95" t="str">
        <f>IF('[1]18.02'!AC10=1,'[1]18.02'!C10, " ")</f>
        <v xml:space="preserve"> </v>
      </c>
      <c r="M7" s="95" t="str">
        <f>IF('[1]18.02'!AC10=1,'[1]18.02'!K10, " ")</f>
        <v xml:space="preserve"> </v>
      </c>
      <c r="N7" s="95" t="str">
        <f>IF('[1]18.02'!AD10=1,'[1]18.02'!C10, " ")</f>
        <v xml:space="preserve"> </v>
      </c>
      <c r="O7" s="95" t="str">
        <f>IF('[1]18.02'!AD10=1,'[1]18.02'!K10, " ")</f>
        <v xml:space="preserve"> </v>
      </c>
    </row>
    <row r="8" spans="1:15" ht="31.5" customHeight="1" x14ac:dyDescent="0.25">
      <c r="A8" s="92" t="str">
        <f>'[1]Впишите фамилии!'!B68</f>
        <v>а</v>
      </c>
      <c r="B8" s="93" t="str">
        <f>IF('[1]18.02'!X12=1,'[1]18.02'!C12, " ")</f>
        <v xml:space="preserve"> </v>
      </c>
      <c r="C8" s="94" t="str">
        <f>IF('[1]18.02'!X12=1,'[1]18.02'!K12, " ")</f>
        <v xml:space="preserve"> </v>
      </c>
      <c r="D8" s="95" t="str">
        <f>IF('[1]18.02'!Y12=1,'[1]18.02'!C12, " ")</f>
        <v xml:space="preserve"> </v>
      </c>
      <c r="E8" s="95" t="str">
        <f>IF('[1]18.02'!Y12=1,'[1]18.02'!K12, " ")</f>
        <v xml:space="preserve"> </v>
      </c>
      <c r="F8" s="95" t="str">
        <f>IF('[1]18.02'!Z12=1,'[1]18.02'!C12, " ")</f>
        <v xml:space="preserve"> </v>
      </c>
      <c r="G8" s="95" t="str">
        <f>IF('[1]18.02'!Z12=1,'[1]18.02'!K12, " ")</f>
        <v xml:space="preserve"> </v>
      </c>
      <c r="H8" s="95" t="str">
        <f>IF('[1]18.02'!AA12=1,'[1]18.02'!C12, " ")</f>
        <v>Искра Александр</v>
      </c>
      <c r="I8" s="95">
        <f>IF('[1]18.02'!AA12=1,'[1]18.02'!K12, " ")</f>
        <v>75</v>
      </c>
      <c r="J8" s="95" t="str">
        <f>IF('[1]18.02'!AB12=1,'[1]18.02'!C12, " ")</f>
        <v xml:space="preserve"> </v>
      </c>
      <c r="K8" s="95" t="str">
        <f>IF('[1]18.02'!AB12=1,'[1]18.02'!K12, " ")</f>
        <v xml:space="preserve"> </v>
      </c>
      <c r="L8" s="95" t="str">
        <f>IF('[1]18.02'!AC12=1,'[1]18.02'!C12, " ")</f>
        <v xml:space="preserve"> </v>
      </c>
      <c r="M8" s="95" t="str">
        <f>IF('[1]18.02'!AC12=1,'[1]18.02'!K12, " ")</f>
        <v xml:space="preserve"> </v>
      </c>
      <c r="N8" s="95" t="str">
        <f>IF('[1]18.02'!AD12=1,'[1]18.02'!C12, " ")</f>
        <v xml:space="preserve"> </v>
      </c>
      <c r="O8" s="95" t="str">
        <f>IF('[1]18.02'!AD12=1,'[1]18.02'!K12, " ")</f>
        <v xml:space="preserve"> </v>
      </c>
    </row>
    <row r="9" spans="1:15" ht="31.5" customHeight="1" x14ac:dyDescent="0.25">
      <c r="A9" s="92" t="str">
        <f>'[1]Впишите фамилии!'!B71</f>
        <v>а</v>
      </c>
      <c r="B9" s="93" t="str">
        <f>IF('[1]18.02'!X15=1,'[1]18.02'!C15, " ")</f>
        <v xml:space="preserve"> </v>
      </c>
      <c r="C9" s="94" t="str">
        <f>IF('[1]18.02'!X15=1,'[1]18.02'!K15, " ")</f>
        <v xml:space="preserve"> </v>
      </c>
      <c r="D9" s="95" t="str">
        <f>IF('[1]18.02'!Y15=1,'[1]18.02'!C15, " ")</f>
        <v xml:space="preserve"> </v>
      </c>
      <c r="E9" s="95" t="str">
        <f>IF('[1]18.02'!Y15=1,'[1]18.02'!K15, " ")</f>
        <v xml:space="preserve"> </v>
      </c>
      <c r="F9" s="95" t="str">
        <f>IF('[1]18.02'!Z15=1,'[1]18.02'!C15, " ")</f>
        <v xml:space="preserve"> </v>
      </c>
      <c r="G9" s="95" t="str">
        <f>IF('[1]18.02'!Z15=1,'[1]18.02'!K15, " ")</f>
        <v xml:space="preserve"> </v>
      </c>
      <c r="H9" s="95" t="str">
        <f>IF('[1]18.02'!AA15=1,'[1]18.02'!C15, " ")</f>
        <v xml:space="preserve"> </v>
      </c>
      <c r="I9" s="95" t="str">
        <f>IF('[1]18.02'!AA15=1,'[1]18.02'!K15, " ")</f>
        <v xml:space="preserve"> </v>
      </c>
      <c r="J9" s="95" t="str">
        <f>IF('[1]18.02'!AB15=1,'[1]18.02'!C15, " ")</f>
        <v xml:space="preserve"> </v>
      </c>
      <c r="K9" s="95" t="str">
        <f>IF('[1]18.02'!AB15=1,'[1]18.02'!K15, " ")</f>
        <v xml:space="preserve"> </v>
      </c>
      <c r="L9" s="95" t="str">
        <f>IF('[1]18.02'!AC15=1,'[1]18.02'!C15, " ")</f>
        <v>Кузнецов Борис</v>
      </c>
      <c r="M9" s="95">
        <f>IF('[1]18.02'!AC15=1,'[1]18.02'!K15, " ")</f>
        <v>97</v>
      </c>
      <c r="N9" s="95" t="str">
        <f>IF('[1]18.02'!AD15=1,'[1]18.02'!C15, " ")</f>
        <v xml:space="preserve"> </v>
      </c>
      <c r="O9" s="95" t="str">
        <f>IF('[1]18.02'!AD15=1,'[1]18.02'!K15, " ")</f>
        <v xml:space="preserve"> </v>
      </c>
    </row>
    <row r="10" spans="1:15" ht="30.75" x14ac:dyDescent="0.25">
      <c r="A10" s="92" t="str">
        <f>'[1]Впишите фамилии!'!B73</f>
        <v>а</v>
      </c>
      <c r="B10" s="93" t="str">
        <f>IF('[1]18.02'!X17=1,'[1]18.02'!C17, " ")</f>
        <v xml:space="preserve"> </v>
      </c>
      <c r="C10" s="94" t="str">
        <f>IF('[1]18.02'!X17=1,'[1]18.02'!K17, " ")</f>
        <v xml:space="preserve"> </v>
      </c>
      <c r="D10" s="95" t="str">
        <f>IF('[1]18.02'!Y17=1,'[1]18.02'!C17, " ")</f>
        <v xml:space="preserve"> </v>
      </c>
      <c r="E10" s="95" t="str">
        <f>IF('[1]18.02'!Y17=1,'[1]18.02'!K17, " ")</f>
        <v xml:space="preserve"> </v>
      </c>
      <c r="F10" s="95" t="str">
        <f>IF('[1]18.02'!Z17=1,'[1]18.02'!C17, " ")</f>
        <v xml:space="preserve"> </v>
      </c>
      <c r="G10" s="95" t="str">
        <f>IF('[1]18.02'!Z17=1,'[1]18.02'!K17, " ")</f>
        <v xml:space="preserve"> </v>
      </c>
      <c r="H10" s="95" t="str">
        <f>IF('[1]18.02'!AA17=1,'[1]18.02'!C17, " ")</f>
        <v xml:space="preserve"> </v>
      </c>
      <c r="I10" s="95" t="str">
        <f>IF('[1]18.02'!AA17=1,'[1]18.02'!K17, " ")</f>
        <v xml:space="preserve"> </v>
      </c>
      <c r="J10" s="95" t="str">
        <f>IF('[1]18.02'!AB17=1,'[1]18.02'!C17, " ")</f>
        <v xml:space="preserve"> </v>
      </c>
      <c r="K10" s="95" t="str">
        <f>IF('[1]18.02'!AB17=1,'[1]18.02'!K17, " ")</f>
        <v xml:space="preserve"> </v>
      </c>
      <c r="L10" s="95" t="str">
        <f>IF('[1]18.02'!AC17=1,'[1]18.02'!C17, " ")</f>
        <v>Мадениетов Арлан</v>
      </c>
      <c r="M10" s="95">
        <f>IF('[1]18.02'!AC17=1,'[1]18.02'!K17, " ")</f>
        <v>94</v>
      </c>
      <c r="N10" s="95" t="str">
        <f>IF('[1]18.02'!AD17=1,'[1]18.02'!C17, " ")</f>
        <v xml:space="preserve"> </v>
      </c>
      <c r="O10" s="95" t="str">
        <f>IF('[1]18.02'!AD17=1,'[1]18.02'!K17, " ")</f>
        <v xml:space="preserve"> </v>
      </c>
    </row>
    <row r="11" spans="1:15" x14ac:dyDescent="0.25">
      <c r="A11" s="92" t="str">
        <f>'[1]Впишите фамилии!'!B74</f>
        <v>а</v>
      </c>
      <c r="B11" s="93" t="str">
        <f>IF('[1]18.02'!X18=1,'[1]18.02'!C18, " ")</f>
        <v xml:space="preserve"> </v>
      </c>
      <c r="C11" s="94" t="str">
        <f>IF('[1]18.02'!X18=1,'[1]18.02'!K18, " ")</f>
        <v xml:space="preserve"> </v>
      </c>
      <c r="D11" s="95" t="str">
        <f>IF('[1]18.02'!Y18=1,'[1]18.02'!C18, " ")</f>
        <v xml:space="preserve"> </v>
      </c>
      <c r="E11" s="95" t="str">
        <f>IF('[1]18.02'!Y18=1,'[1]18.02'!K18, " ")</f>
        <v xml:space="preserve"> </v>
      </c>
      <c r="F11" s="95" t="str">
        <f>IF('[1]18.02'!Z18=1,'[1]18.02'!C18, " ")</f>
        <v xml:space="preserve"> </v>
      </c>
      <c r="G11" s="95" t="str">
        <f>IF('[1]18.02'!Z18=1,'[1]18.02'!K18, " ")</f>
        <v xml:space="preserve"> </v>
      </c>
      <c r="H11" s="95" t="str">
        <f>IF('[1]18.02'!AA18=1,'[1]18.02'!C18, " ")</f>
        <v xml:space="preserve"> </v>
      </c>
      <c r="I11" s="95" t="str">
        <f>IF('[1]18.02'!AA18=1,'[1]18.02'!K18, " ")</f>
        <v xml:space="preserve"> </v>
      </c>
      <c r="J11" s="95" t="str">
        <f>IF('[1]18.02'!AB18=1,'[1]18.02'!C18, " ")</f>
        <v xml:space="preserve"> </v>
      </c>
      <c r="K11" s="95" t="str">
        <f>IF('[1]18.02'!AB18=1,'[1]18.02'!K18, " ")</f>
        <v xml:space="preserve"> </v>
      </c>
      <c r="L11" s="95" t="str">
        <f>IF('[1]18.02'!AC18=1,'[1]18.02'!C18, " ")</f>
        <v>Манат Наргиз</v>
      </c>
      <c r="M11" s="95">
        <f>IF('[1]18.02'!AC18=1,'[1]18.02'!K18, " ")</f>
        <v>97</v>
      </c>
      <c r="N11" s="95" t="str">
        <f>IF('[1]18.02'!AD18=1,'[1]18.02'!C18, " ")</f>
        <v xml:space="preserve"> </v>
      </c>
      <c r="O11" s="95" t="str">
        <f>IF('[1]18.02'!AD18=1,'[1]18.02'!K18, " ")</f>
        <v xml:space="preserve"> </v>
      </c>
    </row>
    <row r="12" spans="1:15" ht="33" customHeight="1" x14ac:dyDescent="0.25">
      <c r="A12" s="92" t="str">
        <f>'[1]Впишите фамилии!'!B75</f>
        <v>а</v>
      </c>
      <c r="B12" s="93" t="str">
        <f>IF('[1]18.02'!X19=1,'[1]18.02'!C19, " ")</f>
        <v xml:space="preserve"> </v>
      </c>
      <c r="C12" s="94" t="str">
        <f>IF('[1]18.02'!X19=1,'[1]18.02'!K19, " ")</f>
        <v xml:space="preserve"> </v>
      </c>
      <c r="D12" s="95" t="str">
        <f>IF('[1]18.02'!Y19=1,'[1]18.02'!C19, " ")</f>
        <v xml:space="preserve"> </v>
      </c>
      <c r="E12" s="95" t="str">
        <f>IF('[1]18.02'!Y19=1,'[1]18.02'!K19, " ")</f>
        <v xml:space="preserve"> </v>
      </c>
      <c r="F12" s="95" t="str">
        <f>IF('[1]18.02'!Z19=1,'[1]18.02'!C19, " ")</f>
        <v xml:space="preserve"> </v>
      </c>
      <c r="G12" s="95" t="str">
        <f>IF('[1]18.02'!Z19=1,'[1]18.02'!K19, " ")</f>
        <v xml:space="preserve"> </v>
      </c>
      <c r="H12" s="95" t="str">
        <f>IF('[1]18.02'!AA19=1,'[1]18.02'!C19, " ")</f>
        <v xml:space="preserve"> </v>
      </c>
      <c r="I12" s="95" t="str">
        <f>IF('[1]18.02'!AA19=1,'[1]18.02'!K19, " ")</f>
        <v xml:space="preserve"> </v>
      </c>
      <c r="J12" s="95" t="str">
        <f>IF('[1]18.02'!AB19=1,'[1]18.02'!C19, " ")</f>
        <v xml:space="preserve"> </v>
      </c>
      <c r="K12" s="95" t="str">
        <f>IF('[1]18.02'!AB19=1,'[1]18.02'!K19, " ")</f>
        <v xml:space="preserve"> </v>
      </c>
      <c r="L12" s="95" t="str">
        <f>IF('[1]18.02'!AC19=1,'[1]18.02'!C19, " ")</f>
        <v>Малышко Артур</v>
      </c>
      <c r="M12" s="95">
        <f>IF('[1]18.02'!AC19=1,'[1]18.02'!K19, " ")</f>
        <v>91</v>
      </c>
      <c r="N12" s="95" t="str">
        <f>IF('[1]18.02'!AD19=1,'[1]18.02'!C19, " ")</f>
        <v xml:space="preserve"> </v>
      </c>
      <c r="O12" s="95" t="str">
        <f>IF('[1]18.02'!AD19=1,'[1]18.02'!K19, " ")</f>
        <v xml:space="preserve"> </v>
      </c>
    </row>
    <row r="13" spans="1:15" ht="30.75" x14ac:dyDescent="0.25">
      <c r="A13" s="92" t="str">
        <f>'[1]Впишите фамилии!'!B78</f>
        <v>а</v>
      </c>
      <c r="B13" s="93" t="str">
        <f>IF('[1]18.02'!X22=1,'[1]18.02'!C22, " ")</f>
        <v xml:space="preserve"> </v>
      </c>
      <c r="C13" s="94" t="str">
        <f>IF('[1]18.02'!X22=1,'[1]18.02'!K22, " ")</f>
        <v xml:space="preserve"> </v>
      </c>
      <c r="D13" s="95" t="str">
        <f>IF('[1]18.02'!Y22=1,'[1]18.02'!C22, " ")</f>
        <v xml:space="preserve"> </v>
      </c>
      <c r="E13" s="95" t="str">
        <f>IF('[1]18.02'!Y22=1,'[1]18.02'!K22, " ")</f>
        <v xml:space="preserve"> </v>
      </c>
      <c r="F13" s="95" t="str">
        <f>IF('[1]18.02'!Z22=1,'[1]18.02'!C22, " ")</f>
        <v xml:space="preserve"> </v>
      </c>
      <c r="G13" s="95" t="str">
        <f>IF('[1]18.02'!Z22=1,'[1]18.02'!K22, " ")</f>
        <v xml:space="preserve"> </v>
      </c>
      <c r="H13" s="95" t="str">
        <f>IF('[1]18.02'!AA22=1,'[1]18.02'!C22, " ")</f>
        <v xml:space="preserve"> </v>
      </c>
      <c r="I13" s="95" t="str">
        <f>IF('[1]18.02'!AA22=1,'[1]18.02'!K22, " ")</f>
        <v xml:space="preserve"> </v>
      </c>
      <c r="J13" s="95" t="str">
        <f>IF('[1]18.02'!AB22=1,'[1]18.02'!C22, " ")</f>
        <v>Нурдильдинова  Айгерим</v>
      </c>
      <c r="K13" s="95">
        <f>IF('[1]18.02'!AB22=1,'[1]18.02'!K22, " ")</f>
        <v>85</v>
      </c>
      <c r="L13" s="95" t="str">
        <f>IF('[1]18.02'!AC22=1,'[1]18.02'!C22, " ")</f>
        <v xml:space="preserve"> </v>
      </c>
      <c r="M13" s="95" t="str">
        <f>IF('[1]18.02'!AC22=1,'[1]18.02'!K22, " ")</f>
        <v xml:space="preserve"> </v>
      </c>
      <c r="N13" s="95" t="str">
        <f>IF('[1]18.02'!AD22=1,'[1]18.02'!C22, " ")</f>
        <v xml:space="preserve"> </v>
      </c>
      <c r="O13" s="95" t="str">
        <f>IF('[1]18.02'!AD22=1,'[1]18.02'!K22, " ")</f>
        <v xml:space="preserve"> </v>
      </c>
    </row>
    <row r="14" spans="1:15" ht="33" customHeight="1" x14ac:dyDescent="0.25">
      <c r="A14" s="92" t="str">
        <f>'[1]Впишите фамилии!'!B80</f>
        <v>а</v>
      </c>
      <c r="B14" s="93" t="str">
        <f>IF('[1]18.02'!X24=1,'[1]18.02'!C24, " ")</f>
        <v xml:space="preserve"> </v>
      </c>
      <c r="C14" s="94" t="str">
        <f>IF('[1]18.02'!X24=1,'[1]18.02'!K24, " ")</f>
        <v xml:space="preserve"> </v>
      </c>
      <c r="D14" s="95" t="str">
        <f>IF('[1]18.02'!Y24=1,'[1]18.02'!C24, " ")</f>
        <v xml:space="preserve"> </v>
      </c>
      <c r="E14" s="95" t="str">
        <f>IF('[1]18.02'!Y24=1,'[1]18.02'!K24, " ")</f>
        <v xml:space="preserve"> </v>
      </c>
      <c r="F14" s="95" t="str">
        <f>IF('[1]18.02'!Z24=1,'[1]18.02'!C24, " ")</f>
        <v xml:space="preserve"> </v>
      </c>
      <c r="G14" s="95" t="str">
        <f>IF('[1]18.02'!Z24=1,'[1]18.02'!K24, " ")</f>
        <v xml:space="preserve"> </v>
      </c>
      <c r="H14" s="95" t="str">
        <f>IF('[1]18.02'!AA24=1,'[1]18.02'!C24, " ")</f>
        <v>Тарасов Максим</v>
      </c>
      <c r="I14" s="95">
        <f>IF('[1]18.02'!AA24=1,'[1]18.02'!K24, " ")</f>
        <v>71</v>
      </c>
      <c r="J14" s="95" t="str">
        <f>IF('[1]18.02'!AB24=1,'[1]18.02'!C24, " ")</f>
        <v xml:space="preserve"> </v>
      </c>
      <c r="K14" s="95" t="str">
        <f>IF('[1]18.02'!AB24=1,'[1]18.02'!K24, " ")</f>
        <v xml:space="preserve"> </v>
      </c>
      <c r="L14" s="95" t="str">
        <f>IF('[1]18.02'!AC24=1,'[1]18.02'!C24, " ")</f>
        <v xml:space="preserve"> </v>
      </c>
      <c r="M14" s="95" t="str">
        <f>IF('[1]18.02'!AC24=1,'[1]18.02'!K24, " ")</f>
        <v xml:space="preserve"> </v>
      </c>
      <c r="N14" s="95" t="str">
        <f>IF('[1]18.02'!AD24=1,'[1]18.02'!C24, " ")</f>
        <v xml:space="preserve"> </v>
      </c>
      <c r="O14" s="95" t="str">
        <f>IF('[1]18.02'!AD24=1,'[1]18.02'!K24, " ")</f>
        <v xml:space="preserve"> </v>
      </c>
    </row>
    <row r="15" spans="1:15" ht="35.25" customHeight="1" x14ac:dyDescent="0.25">
      <c r="A15" s="92" t="str">
        <f>'[1]Впишите фамилии!'!B81</f>
        <v>а</v>
      </c>
      <c r="B15" s="93" t="str">
        <f>IF('[1]18.02'!X25=1,'[1]18.02'!C25, " ")</f>
        <v xml:space="preserve"> </v>
      </c>
      <c r="C15" s="94" t="str">
        <f>IF('[1]18.02'!X25=1,'[1]18.02'!K25, " ")</f>
        <v xml:space="preserve"> </v>
      </c>
      <c r="D15" s="95" t="str">
        <f>IF('[1]18.02'!Y25=1,'[1]18.02'!C25, " ")</f>
        <v xml:space="preserve"> </v>
      </c>
      <c r="E15" s="95" t="str">
        <f>IF('[1]18.02'!Y25=1,'[1]18.02'!K25, " ")</f>
        <v xml:space="preserve"> </v>
      </c>
      <c r="F15" s="95" t="str">
        <f>IF('[1]18.02'!Z25=1,'[1]18.02'!C25, " ")</f>
        <v>Цыбулькин Илья</v>
      </c>
      <c r="G15" s="95">
        <f>IF('[1]18.02'!Z25=1,'[1]18.02'!K25, " ")</f>
        <v>66</v>
      </c>
      <c r="H15" s="95" t="str">
        <f>IF('[1]18.02'!AA25=1,'[1]18.02'!C25, " ")</f>
        <v xml:space="preserve"> </v>
      </c>
      <c r="I15" s="95" t="str">
        <f>IF('[1]18.02'!AA25=1,'[1]18.02'!K25, " ")</f>
        <v xml:space="preserve"> </v>
      </c>
      <c r="J15" s="95" t="str">
        <f>IF('[1]18.02'!AB25=1,'[1]18.02'!C25, " ")</f>
        <v xml:space="preserve"> </v>
      </c>
      <c r="K15" s="95" t="str">
        <f>IF('[1]18.02'!AB25=1,'[1]18.02'!K25, " ")</f>
        <v xml:space="preserve"> </v>
      </c>
      <c r="L15" s="95" t="str">
        <f>IF('[1]18.02'!AC25=1,'[1]18.02'!C25, " ")</f>
        <v xml:space="preserve"> </v>
      </c>
      <c r="M15" s="95" t="str">
        <f>IF('[1]18.02'!AC25=1,'[1]18.02'!K25, " ")</f>
        <v xml:space="preserve"> </v>
      </c>
      <c r="N15" s="95" t="str">
        <f>IF('[1]18.02'!AD25=1,'[1]18.02'!C25, " ")</f>
        <v xml:space="preserve"> </v>
      </c>
      <c r="O15" s="95" t="str">
        <f>IF('[1]18.02'!AD25=1,'[1]18.02'!K25, " ")</f>
        <v xml:space="preserve"> </v>
      </c>
    </row>
    <row r="16" spans="1:15" s="86" customFormat="1" ht="18" x14ac:dyDescent="0.25">
      <c r="A16" s="104" t="str">
        <f>'[1]Впишите фамилии!'!F59</f>
        <v>11б</v>
      </c>
      <c r="B16" s="104" t="s">
        <v>20</v>
      </c>
      <c r="C16" s="105">
        <f>COUNT(C4:C15)</f>
        <v>0</v>
      </c>
      <c r="D16" s="105" t="s">
        <v>21</v>
      </c>
      <c r="E16" s="105">
        <f>COUNT(E4:E15)</f>
        <v>0</v>
      </c>
      <c r="F16" s="105" t="s">
        <v>22</v>
      </c>
      <c r="G16" s="105">
        <f>COUNT(G4:G15)</f>
        <v>1</v>
      </c>
      <c r="H16" s="105" t="s">
        <v>23</v>
      </c>
      <c r="I16" s="105">
        <f>COUNT(I4:I15)</f>
        <v>3</v>
      </c>
      <c r="J16" s="105" t="s">
        <v>24</v>
      </c>
      <c r="K16" s="105">
        <f>COUNT(K4:K15)</f>
        <v>1</v>
      </c>
      <c r="L16" s="105" t="s">
        <v>25</v>
      </c>
      <c r="M16" s="105">
        <f>COUNT(M4:M15)</f>
        <v>6</v>
      </c>
      <c r="N16" s="105" t="s">
        <v>26</v>
      </c>
      <c r="O16" s="105">
        <f>COUNT(O4:O15)</f>
        <v>1</v>
      </c>
    </row>
    <row r="17" spans="1:15" s="101" customFormat="1" ht="18" x14ac:dyDescent="0.25">
      <c r="A17" s="99"/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5" s="101" customFormat="1" ht="18" x14ac:dyDescent="0.25">
      <c r="A18" s="99"/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s="101" customFormat="1" ht="18" x14ac:dyDescent="0.25">
      <c r="A19" s="99"/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spans="1:15" s="101" customFormat="1" ht="18" x14ac:dyDescent="0.25">
      <c r="A20" s="99"/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spans="1:15" ht="34.5" customHeight="1" x14ac:dyDescent="0.25">
      <c r="A21" s="96" t="s">
        <v>42</v>
      </c>
      <c r="B21" s="96"/>
      <c r="C21" s="96"/>
      <c r="D21" s="96"/>
      <c r="E21" s="96"/>
      <c r="F21" s="96"/>
      <c r="G21" s="96"/>
      <c r="H21" s="96"/>
      <c r="I21" s="96"/>
      <c r="J21" s="96"/>
      <c r="K21" s="97" t="s">
        <v>43</v>
      </c>
      <c r="L21" s="97"/>
      <c r="M21" s="97"/>
      <c r="N21" s="97"/>
      <c r="O21" s="97"/>
    </row>
    <row r="22" spans="1:15" ht="31.5" x14ac:dyDescent="0.25">
      <c r="A22" s="92" t="s">
        <v>16</v>
      </c>
      <c r="B22" s="104" t="s">
        <v>20</v>
      </c>
      <c r="C22" s="105" t="s">
        <v>44</v>
      </c>
      <c r="D22" s="104" t="s">
        <v>21</v>
      </c>
      <c r="E22" s="105" t="s">
        <v>44</v>
      </c>
      <c r="F22" s="104" t="s">
        <v>22</v>
      </c>
      <c r="G22" s="105" t="s">
        <v>44</v>
      </c>
      <c r="H22" s="104" t="s">
        <v>23</v>
      </c>
      <c r="I22" s="105" t="s">
        <v>44</v>
      </c>
      <c r="J22" s="104" t="s">
        <v>24</v>
      </c>
      <c r="K22" s="105" t="s">
        <v>44</v>
      </c>
      <c r="L22" s="104" t="s">
        <v>25</v>
      </c>
      <c r="M22" s="105" t="s">
        <v>44</v>
      </c>
      <c r="N22" s="104" t="s">
        <v>26</v>
      </c>
      <c r="O22" s="105" t="s">
        <v>44</v>
      </c>
    </row>
    <row r="23" spans="1:15" ht="30.75" x14ac:dyDescent="0.25">
      <c r="A23" s="92" t="str">
        <f>'[1]Впишите фамилии!'!F60</f>
        <v>б</v>
      </c>
      <c r="B23" s="93" t="str">
        <f>IF('[1]18.02'!X35=1,'[1]18.02'!C35, " ")</f>
        <v xml:space="preserve"> </v>
      </c>
      <c r="C23" s="94" t="str">
        <f>IF('[1]18.02'!X35=1,'[1]18.02'!K35, " ")</f>
        <v xml:space="preserve"> </v>
      </c>
      <c r="D23" s="95" t="str">
        <f>IF('[1]18.02'!Y35=1,'[1]18.02'!C35, " ")</f>
        <v xml:space="preserve"> </v>
      </c>
      <c r="E23" s="95" t="str">
        <f>IF('[1]18.02'!Y35=1,'[1]18.02'!K35, " ")</f>
        <v xml:space="preserve"> </v>
      </c>
      <c r="F23" s="95" t="str">
        <f>IF('[1]18.02'!Z35=1,'[1]18.02'!C35, " ")</f>
        <v xml:space="preserve"> </v>
      </c>
      <c r="G23" s="95" t="str">
        <f>IF('[1]18.02'!Z35=1,'[1]18.02'!K35, " ")</f>
        <v xml:space="preserve"> </v>
      </c>
      <c r="H23" s="95" t="str">
        <f>IF('[1]18.02'!AA35=1,'[1]18.02'!C35, " ")</f>
        <v xml:space="preserve">Алимбаев Темирлан </v>
      </c>
      <c r="I23" s="95">
        <f>IF('[1]18.02'!AA35=1,'[1]18.02'!K35, " ")</f>
        <v>77</v>
      </c>
      <c r="J23" s="95" t="str">
        <f>IF('[1]18.02'!AB35=1,'[1]18.02'!C35, " ")</f>
        <v xml:space="preserve"> </v>
      </c>
      <c r="K23" s="95" t="str">
        <f>IF('[1]18.02'!AB35=1,'[1]18.02'!K35, " ")</f>
        <v xml:space="preserve"> </v>
      </c>
      <c r="L23" s="95" t="str">
        <f>IF('[1]18.02'!AC35=1,'[1]18.02'!C35, " ")</f>
        <v xml:space="preserve"> </v>
      </c>
      <c r="M23" s="95" t="str">
        <f>IF('[1]18.02'!AC35=1,'[1]18.02'!K35, " ")</f>
        <v xml:space="preserve"> </v>
      </c>
      <c r="N23" s="95" t="str">
        <f>IF('[1]18.02'!AD35=1,'[1]18.02'!C35, " ")</f>
        <v xml:space="preserve"> </v>
      </c>
      <c r="O23" s="95" t="str">
        <f>IF('[1]18.02'!AD35=1,'[1]18.02'!K35, " ")</f>
        <v xml:space="preserve"> </v>
      </c>
    </row>
    <row r="24" spans="1:15" ht="35.25" customHeight="1" x14ac:dyDescent="0.25">
      <c r="A24" s="92" t="str">
        <f>'[1]Впишите фамилии!'!F61</f>
        <v>б</v>
      </c>
      <c r="B24" s="93" t="str">
        <f>IF('[1]18.02'!X36=1,'[1]18.02'!C36, " ")</f>
        <v xml:space="preserve"> </v>
      </c>
      <c r="C24" s="94" t="str">
        <f>IF('[1]18.02'!X36=1,'[1]18.02'!K36, " ")</f>
        <v xml:space="preserve"> </v>
      </c>
      <c r="D24" s="95" t="str">
        <f>IF('[1]18.02'!Y36=1,'[1]18.02'!C36, " ")</f>
        <v xml:space="preserve"> </v>
      </c>
      <c r="E24" s="95" t="str">
        <f>IF('[1]18.02'!Y36=1,'[1]18.02'!K36, " ")</f>
        <v xml:space="preserve"> </v>
      </c>
      <c r="F24" s="95" t="str">
        <f>IF('[1]18.02'!Z36=1,'[1]18.02'!C36, " ")</f>
        <v xml:space="preserve">Амангельді Ануар  </v>
      </c>
      <c r="G24" s="95">
        <f>IF('[1]18.02'!Z36=1,'[1]18.02'!K36, " ")</f>
        <v>67</v>
      </c>
      <c r="H24" s="95" t="str">
        <f>IF('[1]18.02'!AA36=1,'[1]18.02'!C36, " ")</f>
        <v xml:space="preserve"> </v>
      </c>
      <c r="I24" s="95" t="str">
        <f>IF('[1]18.02'!AA36=1,'[1]18.02'!K36, " ")</f>
        <v xml:space="preserve"> </v>
      </c>
      <c r="J24" s="95" t="str">
        <f>IF('[1]18.02'!AB36=1,'[1]18.02'!C36, " ")</f>
        <v xml:space="preserve"> </v>
      </c>
      <c r="K24" s="95" t="str">
        <f>IF('[1]18.02'!AB36=1,'[1]18.02'!K36, " ")</f>
        <v xml:space="preserve"> </v>
      </c>
      <c r="L24" s="95" t="str">
        <f>IF('[1]18.02'!AC36=1,'[1]18.02'!C36, " ")</f>
        <v xml:space="preserve"> </v>
      </c>
      <c r="M24" s="95" t="str">
        <f>IF('[1]18.02'!AC36=1,'[1]18.02'!K36, " ")</f>
        <v xml:space="preserve"> </v>
      </c>
      <c r="N24" s="95" t="str">
        <f>IF('[1]18.02'!AD36=1,'[1]18.02'!C36, " ")</f>
        <v xml:space="preserve"> </v>
      </c>
      <c r="O24" s="95" t="str">
        <f>IF('[1]18.02'!AD36=1,'[1]18.02'!K36, " ")</f>
        <v xml:space="preserve"> </v>
      </c>
    </row>
    <row r="25" spans="1:15" ht="30.75" x14ac:dyDescent="0.25">
      <c r="A25" s="92" t="str">
        <f>'[1]Впишите фамилии!'!F62</f>
        <v>б</v>
      </c>
      <c r="B25" s="93" t="str">
        <f>IF('[1]18.02'!X37=1,'[1]18.02'!C37, " ")</f>
        <v xml:space="preserve"> </v>
      </c>
      <c r="C25" s="94" t="str">
        <f>IF('[1]18.02'!X37=1,'[1]18.02'!K37, " ")</f>
        <v xml:space="preserve"> </v>
      </c>
      <c r="D25" s="95" t="str">
        <f>IF('[1]18.02'!Y37=1,'[1]18.02'!C37, " ")</f>
        <v xml:space="preserve"> </v>
      </c>
      <c r="E25" s="95" t="str">
        <f>IF('[1]18.02'!Y37=1,'[1]18.02'!K37, " ")</f>
        <v xml:space="preserve"> </v>
      </c>
      <c r="F25" s="95" t="str">
        <f>IF('[1]18.02'!Z37=1,'[1]18.02'!C37, " ")</f>
        <v xml:space="preserve"> </v>
      </c>
      <c r="G25" s="95" t="str">
        <f>IF('[1]18.02'!Z37=1,'[1]18.02'!K37, " ")</f>
        <v xml:space="preserve"> </v>
      </c>
      <c r="H25" s="95" t="str">
        <f>IF('[1]18.02'!AA37=1,'[1]18.02'!C37, " ")</f>
        <v xml:space="preserve"> </v>
      </c>
      <c r="I25" s="95" t="str">
        <f>IF('[1]18.02'!AA37=1,'[1]18.02'!K37, " ")</f>
        <v xml:space="preserve"> </v>
      </c>
      <c r="J25" s="95" t="str">
        <f>IF('[1]18.02'!AB37=1,'[1]18.02'!C37, " ")</f>
        <v xml:space="preserve">Аманова Камила </v>
      </c>
      <c r="K25" s="95">
        <f>IF('[1]18.02'!AB37=1,'[1]18.02'!K37, " ")</f>
        <v>82</v>
      </c>
      <c r="L25" s="95" t="str">
        <f>IF('[1]18.02'!AC37=1,'[1]18.02'!C37, " ")</f>
        <v xml:space="preserve"> </v>
      </c>
      <c r="M25" s="95" t="str">
        <f>IF('[1]18.02'!AC37=1,'[1]18.02'!K37, " ")</f>
        <v xml:space="preserve"> </v>
      </c>
      <c r="N25" s="95" t="str">
        <f>IF('[1]18.02'!AD37=1,'[1]18.02'!C37, " ")</f>
        <v xml:space="preserve"> </v>
      </c>
      <c r="O25" s="95" t="str">
        <f>IF('[1]18.02'!AD37=1,'[1]18.02'!K37, " ")</f>
        <v xml:space="preserve"> </v>
      </c>
    </row>
    <row r="26" spans="1:15" ht="30.75" x14ac:dyDescent="0.25">
      <c r="A26" s="92" t="str">
        <f>'[1]Впишите фамилии!'!F63</f>
        <v>б</v>
      </c>
      <c r="B26" s="93" t="str">
        <f>IF('[1]18.02'!X38=1,'[1]18.02'!C38, " ")</f>
        <v xml:space="preserve"> </v>
      </c>
      <c r="C26" s="94" t="str">
        <f>IF('[1]18.02'!X38=1,'[1]18.02'!K38, " ")</f>
        <v xml:space="preserve"> </v>
      </c>
      <c r="D26" s="95" t="str">
        <f>IF('[1]18.02'!Y38=1,'[1]18.02'!C38, " ")</f>
        <v xml:space="preserve"> </v>
      </c>
      <c r="E26" s="95" t="str">
        <f>IF('[1]18.02'!Y38=1,'[1]18.02'!K38, " ")</f>
        <v xml:space="preserve"> </v>
      </c>
      <c r="F26" s="95" t="str">
        <f>IF('[1]18.02'!Z38=1,'[1]18.02'!C38, " ")</f>
        <v xml:space="preserve"> </v>
      </c>
      <c r="G26" s="95" t="str">
        <f>IF('[1]18.02'!Z38=1,'[1]18.02'!K38, " ")</f>
        <v xml:space="preserve"> </v>
      </c>
      <c r="H26" s="95" t="str">
        <f>IF('[1]18.02'!AA38=1,'[1]18.02'!C38, " ")</f>
        <v xml:space="preserve"> </v>
      </c>
      <c r="I26" s="95" t="str">
        <f>IF('[1]18.02'!AA38=1,'[1]18.02'!K38, " ")</f>
        <v xml:space="preserve"> </v>
      </c>
      <c r="J26" s="95" t="str">
        <f>IF('[1]18.02'!AB38=1,'[1]18.02'!C38, " ")</f>
        <v xml:space="preserve"> </v>
      </c>
      <c r="K26" s="95" t="str">
        <f>IF('[1]18.02'!AB38=1,'[1]18.02'!K38, " ")</f>
        <v xml:space="preserve"> </v>
      </c>
      <c r="L26" s="95" t="str">
        <f>IF('[1]18.02'!AC38=1,'[1]18.02'!C38, " ")</f>
        <v xml:space="preserve"> </v>
      </c>
      <c r="M26" s="95" t="str">
        <f>IF('[1]18.02'!AC38=1,'[1]18.02'!K38, " ")</f>
        <v xml:space="preserve"> </v>
      </c>
      <c r="N26" s="95" t="str">
        <f>IF('[1]18.02'!AD38=1,'[1]18.02'!C38, " ")</f>
        <v xml:space="preserve">Амурбай Әділет </v>
      </c>
      <c r="O26" s="95">
        <f>IF('[1]18.02'!AD38=1,'[1]18.02'!K38, " ")</f>
        <v>104</v>
      </c>
    </row>
    <row r="27" spans="1:15" ht="30.75" x14ac:dyDescent="0.25">
      <c r="A27" s="92" t="str">
        <f>'[1]Впишите фамилии!'!F64</f>
        <v>б</v>
      </c>
      <c r="B27" s="93" t="str">
        <f>IF('[1]18.02'!X39=1,'[1]18.02'!C39, " ")</f>
        <v xml:space="preserve"> </v>
      </c>
      <c r="C27" s="94" t="str">
        <f>IF('[1]18.02'!X39=1,'[1]18.02'!K39, " ")</f>
        <v xml:space="preserve"> </v>
      </c>
      <c r="D27" s="95" t="str">
        <f>IF('[1]18.02'!Y39=1,'[1]18.02'!C39, " ")</f>
        <v xml:space="preserve"> </v>
      </c>
      <c r="E27" s="95" t="str">
        <f>IF('[1]18.02'!Y39=1,'[1]18.02'!K39, " ")</f>
        <v xml:space="preserve"> </v>
      </c>
      <c r="F27" s="95" t="str">
        <f>IF('[1]18.02'!Z39=1,'[1]18.02'!C39, " ")</f>
        <v xml:space="preserve"> </v>
      </c>
      <c r="G27" s="95" t="str">
        <f>IF('[1]18.02'!Z39=1,'[1]18.02'!K39, " ")</f>
        <v xml:space="preserve"> </v>
      </c>
      <c r="H27" s="95" t="str">
        <f>IF('[1]18.02'!AA39=1,'[1]18.02'!C39, " ")</f>
        <v xml:space="preserve"> </v>
      </c>
      <c r="I27" s="95" t="str">
        <f>IF('[1]18.02'!AA39=1,'[1]18.02'!K39, " ")</f>
        <v xml:space="preserve"> </v>
      </c>
      <c r="J27" s="95" t="str">
        <f>IF('[1]18.02'!AB39=1,'[1]18.02'!C39, " ")</f>
        <v xml:space="preserve"> </v>
      </c>
      <c r="K27" s="95" t="str">
        <f>IF('[1]18.02'!AB39=1,'[1]18.02'!K39, " ")</f>
        <v xml:space="preserve"> </v>
      </c>
      <c r="L27" s="95" t="str">
        <f>IF('[1]18.02'!AC39=1,'[1]18.02'!C39, " ")</f>
        <v xml:space="preserve">Васильев Кирилл </v>
      </c>
      <c r="M27" s="95">
        <f>IF('[1]18.02'!AC39=1,'[1]18.02'!K39, " ")</f>
        <v>94</v>
      </c>
      <c r="N27" s="95" t="str">
        <f>IF('[1]18.02'!AD39=1,'[1]18.02'!C39, " ")</f>
        <v xml:space="preserve"> </v>
      </c>
      <c r="O27" s="95" t="str">
        <f>IF('[1]18.02'!AD39=1,'[1]18.02'!K39, " ")</f>
        <v xml:space="preserve"> </v>
      </c>
    </row>
    <row r="28" spans="1:15" ht="30.75" x14ac:dyDescent="0.25">
      <c r="A28" s="92" t="str">
        <f>'[1]Впишите фамилии!'!F65</f>
        <v>б</v>
      </c>
      <c r="B28" s="93" t="str">
        <f>IF('[1]18.02'!X40=1,'[1]18.02'!C40, " ")</f>
        <v xml:space="preserve"> </v>
      </c>
      <c r="C28" s="94" t="str">
        <f>IF('[1]18.02'!X40=1,'[1]18.02'!K40, " ")</f>
        <v xml:space="preserve"> </v>
      </c>
      <c r="D28" s="95" t="str">
        <f>IF('[1]18.02'!Y40=1,'[1]18.02'!C40, " ")</f>
        <v xml:space="preserve"> </v>
      </c>
      <c r="E28" s="95" t="str">
        <f>IF('[1]18.02'!Y40=1,'[1]18.02'!K40, " ")</f>
        <v xml:space="preserve"> </v>
      </c>
      <c r="F28" s="95" t="str">
        <f>IF('[1]18.02'!Z40=1,'[1]18.02'!C40, " ")</f>
        <v xml:space="preserve"> </v>
      </c>
      <c r="G28" s="95" t="str">
        <f>IF('[1]18.02'!Z40=1,'[1]18.02'!K40, " ")</f>
        <v xml:space="preserve"> </v>
      </c>
      <c r="H28" s="95" t="str">
        <f>IF('[1]18.02'!AA40=1,'[1]18.02'!C40, " ")</f>
        <v xml:space="preserve"> </v>
      </c>
      <c r="I28" s="95" t="str">
        <f>IF('[1]18.02'!AA40=1,'[1]18.02'!K40, " ")</f>
        <v xml:space="preserve"> </v>
      </c>
      <c r="J28" s="95" t="str">
        <f>IF('[1]18.02'!AB40=1,'[1]18.02'!C40, " ")</f>
        <v xml:space="preserve"> </v>
      </c>
      <c r="K28" s="95" t="str">
        <f>IF('[1]18.02'!AB40=1,'[1]18.02'!K40, " ")</f>
        <v xml:space="preserve"> </v>
      </c>
      <c r="L28" s="95" t="str">
        <f>IF('[1]18.02'!AC40=1,'[1]18.02'!C40, " ")</f>
        <v>Давлетшин Рашит</v>
      </c>
      <c r="M28" s="95">
        <f>IF('[1]18.02'!AC40=1,'[1]18.02'!K40, " ")</f>
        <v>94</v>
      </c>
      <c r="N28" s="95" t="str">
        <f>IF('[1]18.02'!AD40=1,'[1]18.02'!C40, " ")</f>
        <v xml:space="preserve"> </v>
      </c>
      <c r="O28" s="95" t="str">
        <f>IF('[1]18.02'!AD40=1,'[1]18.02'!K40, " ")</f>
        <v xml:space="preserve"> </v>
      </c>
    </row>
    <row r="29" spans="1:15" ht="30" customHeight="1" x14ac:dyDescent="0.25">
      <c r="A29" s="92" t="str">
        <f>'[1]Впишите фамилии!'!F66</f>
        <v>б</v>
      </c>
      <c r="B29" s="93" t="str">
        <f>IF('[1]18.02'!X41=1,'[1]18.02'!C41, " ")</f>
        <v xml:space="preserve"> </v>
      </c>
      <c r="C29" s="94" t="str">
        <f>IF('[1]18.02'!X41=1,'[1]18.02'!K41, " ")</f>
        <v xml:space="preserve"> </v>
      </c>
      <c r="D29" s="95" t="str">
        <f>IF('[1]18.02'!Y41=1,'[1]18.02'!C41, " ")</f>
        <v xml:space="preserve">Еркенова Зарина </v>
      </c>
      <c r="E29" s="95">
        <f>IF('[1]18.02'!Y41=1,'[1]18.02'!K41, " ")</f>
        <v>60</v>
      </c>
      <c r="F29" s="95" t="str">
        <f>IF('[1]18.02'!Z41=1,'[1]18.02'!C41, " ")</f>
        <v xml:space="preserve"> </v>
      </c>
      <c r="G29" s="95" t="str">
        <f>IF('[1]18.02'!Z41=1,'[1]18.02'!K41, " ")</f>
        <v xml:space="preserve"> </v>
      </c>
      <c r="H29" s="95" t="str">
        <f>IF('[1]18.02'!AA41=1,'[1]18.02'!C41, " ")</f>
        <v xml:space="preserve"> </v>
      </c>
      <c r="I29" s="95" t="str">
        <f>IF('[1]18.02'!AA41=1,'[1]18.02'!K41, " ")</f>
        <v xml:space="preserve"> </v>
      </c>
      <c r="J29" s="95" t="str">
        <f>IF('[1]18.02'!AB41=1,'[1]18.02'!C41, " ")</f>
        <v xml:space="preserve"> </v>
      </c>
      <c r="K29" s="95" t="str">
        <f>IF('[1]18.02'!AB41=1,'[1]18.02'!K41, " ")</f>
        <v xml:space="preserve"> </v>
      </c>
      <c r="L29" s="95" t="str">
        <f>IF('[1]18.02'!AC41=1,'[1]18.02'!C41, " ")</f>
        <v xml:space="preserve"> </v>
      </c>
      <c r="M29" s="95" t="str">
        <f>IF('[1]18.02'!AC41=1,'[1]18.02'!K41, " ")</f>
        <v xml:space="preserve"> </v>
      </c>
      <c r="N29" s="95" t="str">
        <f>IF('[1]18.02'!AD41=1,'[1]18.02'!C41, " ")</f>
        <v xml:space="preserve"> </v>
      </c>
      <c r="O29" s="95" t="str">
        <f>IF('[1]18.02'!AD41=1,'[1]18.02'!K41, " ")</f>
        <v xml:space="preserve"> </v>
      </c>
    </row>
    <row r="30" spans="1:15" ht="30.75" x14ac:dyDescent="0.25">
      <c r="A30" s="92" t="str">
        <f>'[1]Впишите фамилии!'!F67</f>
        <v>б</v>
      </c>
      <c r="B30" s="93" t="str">
        <f>IF('[1]18.02'!X42=1,'[1]18.02'!C42, " ")</f>
        <v xml:space="preserve"> </v>
      </c>
      <c r="C30" s="94" t="str">
        <f>IF('[1]18.02'!X42=1,'[1]18.02'!K42, " ")</f>
        <v xml:space="preserve"> </v>
      </c>
      <c r="D30" s="95" t="str">
        <f>IF('[1]18.02'!Y42=1,'[1]18.02'!C42, " ")</f>
        <v xml:space="preserve"> </v>
      </c>
      <c r="E30" s="95" t="str">
        <f>IF('[1]18.02'!Y42=1,'[1]18.02'!K42, " ")</f>
        <v xml:space="preserve"> </v>
      </c>
      <c r="F30" s="95" t="str">
        <f>IF('[1]18.02'!Z42=1,'[1]18.02'!C42, " ")</f>
        <v xml:space="preserve"> </v>
      </c>
      <c r="G30" s="95" t="str">
        <f>IF('[1]18.02'!Z42=1,'[1]18.02'!K42, " ")</f>
        <v xml:space="preserve"> </v>
      </c>
      <c r="H30" s="95" t="str">
        <f>IF('[1]18.02'!AA42=1,'[1]18.02'!C42, " ")</f>
        <v xml:space="preserve"> </v>
      </c>
      <c r="I30" s="95" t="str">
        <f>IF('[1]18.02'!AA42=1,'[1]18.02'!K42, " ")</f>
        <v xml:space="preserve"> </v>
      </c>
      <c r="J30" s="95" t="str">
        <f>IF('[1]18.02'!AB42=1,'[1]18.02'!C42, " ")</f>
        <v xml:space="preserve"> </v>
      </c>
      <c r="K30" s="95" t="str">
        <f>IF('[1]18.02'!AB42=1,'[1]18.02'!K42, " ")</f>
        <v xml:space="preserve"> </v>
      </c>
      <c r="L30" s="95" t="str">
        <f>IF('[1]18.02'!AC42=1,'[1]18.02'!C42, " ")</f>
        <v xml:space="preserve"> </v>
      </c>
      <c r="M30" s="95" t="str">
        <f>IF('[1]18.02'!AC42=1,'[1]18.02'!K42, " ")</f>
        <v xml:space="preserve"> </v>
      </c>
      <c r="N30" s="95" t="str">
        <f>IF('[1]18.02'!AD42=1,'[1]18.02'!C42, " ")</f>
        <v>Жапарова Жулдыз</v>
      </c>
      <c r="O30" s="95">
        <f>IF('[1]18.02'!AD42=1,'[1]18.02'!K42, " ")</f>
        <v>101</v>
      </c>
    </row>
    <row r="31" spans="1:15" ht="30.75" x14ac:dyDescent="0.25">
      <c r="A31" s="92" t="str">
        <f>'[1]Впишите фамилии!'!F69</f>
        <v>б</v>
      </c>
      <c r="B31" s="93" t="str">
        <f>IF('[1]18.02'!X44=1,'[1]18.02'!C44, " ")</f>
        <v xml:space="preserve"> </v>
      </c>
      <c r="C31" s="94" t="str">
        <f>IF('[1]18.02'!X44=1,'[1]18.02'!K44, " ")</f>
        <v xml:space="preserve"> </v>
      </c>
      <c r="D31" s="95" t="str">
        <f>IF('[1]18.02'!Y44=1,'[1]18.02'!C44, " ")</f>
        <v xml:space="preserve"> </v>
      </c>
      <c r="E31" s="95" t="str">
        <f>IF('[1]18.02'!Y44=1,'[1]18.02'!K44, " ")</f>
        <v xml:space="preserve"> </v>
      </c>
      <c r="F31" s="95" t="str">
        <f>IF('[1]18.02'!Z44=1,'[1]18.02'!C44, " ")</f>
        <v xml:space="preserve"> </v>
      </c>
      <c r="G31" s="95" t="str">
        <f>IF('[1]18.02'!Z44=1,'[1]18.02'!K44, " ")</f>
        <v xml:space="preserve"> </v>
      </c>
      <c r="H31" s="95" t="str">
        <f>IF('[1]18.02'!AA44=1,'[1]18.02'!C44, " ")</f>
        <v xml:space="preserve"> </v>
      </c>
      <c r="I31" s="95" t="str">
        <f>IF('[1]18.02'!AA44=1,'[1]18.02'!K44, " ")</f>
        <v xml:space="preserve"> </v>
      </c>
      <c r="J31" s="95" t="str">
        <f>IF('[1]18.02'!AB44=1,'[1]18.02'!C44, " ")</f>
        <v xml:space="preserve">Кадыров Дархан </v>
      </c>
      <c r="K31" s="95">
        <f>IF('[1]18.02'!AB44=1,'[1]18.02'!K44, " ")</f>
        <v>90</v>
      </c>
      <c r="L31" s="95" t="str">
        <f>IF('[1]18.02'!AC44=1,'[1]18.02'!C44, " ")</f>
        <v xml:space="preserve"> </v>
      </c>
      <c r="M31" s="95" t="str">
        <f>IF('[1]18.02'!AC44=1,'[1]18.02'!K44, " ")</f>
        <v xml:space="preserve"> </v>
      </c>
      <c r="N31" s="95" t="str">
        <f>IF('[1]18.02'!AD44=1,'[1]18.02'!C44, " ")</f>
        <v xml:space="preserve"> </v>
      </c>
      <c r="O31" s="95" t="str">
        <f>IF('[1]18.02'!AD44=1,'[1]18.02'!K44, " ")</f>
        <v xml:space="preserve"> </v>
      </c>
    </row>
    <row r="32" spans="1:15" ht="30.75" x14ac:dyDescent="0.25">
      <c r="A32" s="92" t="str">
        <f>'[1]Впишите фамилии!'!F72</f>
        <v>б</v>
      </c>
      <c r="B32" s="93" t="str">
        <f>IF('[1]18.02'!X47=1,'[1]18.02'!C47, " ")</f>
        <v xml:space="preserve"> </v>
      </c>
      <c r="C32" s="94" t="str">
        <f>IF('[1]18.02'!X47=1,'[1]18.02'!K47, " ")</f>
        <v xml:space="preserve"> </v>
      </c>
      <c r="D32" s="95" t="str">
        <f>IF('[1]18.02'!Y47=1,'[1]18.02'!C47, " ")</f>
        <v xml:space="preserve"> </v>
      </c>
      <c r="E32" s="95" t="str">
        <f>IF('[1]18.02'!Y47=1,'[1]18.02'!K47, " ")</f>
        <v xml:space="preserve"> </v>
      </c>
      <c r="F32" s="95" t="str">
        <f>IF('[1]18.02'!Z47=1,'[1]18.02'!C47, " ")</f>
        <v xml:space="preserve"> </v>
      </c>
      <c r="G32" s="95" t="str">
        <f>IF('[1]18.02'!Z47=1,'[1]18.02'!K47, " ")</f>
        <v xml:space="preserve"> </v>
      </c>
      <c r="H32" s="95" t="str">
        <f>IF('[1]18.02'!AA47=1,'[1]18.02'!C47, " ")</f>
        <v xml:space="preserve"> </v>
      </c>
      <c r="I32" s="95" t="str">
        <f>IF('[1]18.02'!AA47=1,'[1]18.02'!K47, " ")</f>
        <v xml:space="preserve"> </v>
      </c>
      <c r="J32" s="95" t="str">
        <f>IF('[1]18.02'!AB47=1,'[1]18.02'!C47, " ")</f>
        <v xml:space="preserve"> </v>
      </c>
      <c r="K32" s="95" t="str">
        <f>IF('[1]18.02'!AB47=1,'[1]18.02'!K47, " ")</f>
        <v xml:space="preserve"> </v>
      </c>
      <c r="L32" s="95" t="str">
        <f>IF('[1]18.02'!AC47=1,'[1]18.02'!C47, " ")</f>
        <v xml:space="preserve"> </v>
      </c>
      <c r="M32" s="95" t="str">
        <f>IF('[1]18.02'!AC47=1,'[1]18.02'!K47, " ")</f>
        <v xml:space="preserve"> </v>
      </c>
      <c r="N32" s="95" t="str">
        <f>IF('[1]18.02'!AD47=1,'[1]18.02'!C47, " ")</f>
        <v xml:space="preserve">Свидунович Александр </v>
      </c>
      <c r="O32" s="95">
        <f>IF('[1]18.02'!AD47=1,'[1]18.02'!K47, " ")</f>
        <v>104</v>
      </c>
    </row>
    <row r="33" spans="1:15" ht="31.5" customHeight="1" x14ac:dyDescent="0.25">
      <c r="A33" s="92" t="str">
        <f>'[1]Впишите фамилии!'!F75</f>
        <v>б</v>
      </c>
      <c r="B33" s="93" t="str">
        <f>IF('[1]18.02'!X50=1,'[1]18.02'!C50, " ")</f>
        <v xml:space="preserve"> </v>
      </c>
      <c r="C33" s="94" t="str">
        <f>IF('[1]18.02'!X50=1,'[1]18.02'!K50, " ")</f>
        <v xml:space="preserve"> </v>
      </c>
      <c r="D33" s="95" t="str">
        <f>IF('[1]18.02'!Y50=1,'[1]18.02'!C50, " ")</f>
        <v xml:space="preserve"> </v>
      </c>
      <c r="E33" s="95" t="str">
        <f>IF('[1]18.02'!Y50=1,'[1]18.02'!K50, " ")</f>
        <v xml:space="preserve"> </v>
      </c>
      <c r="F33" s="95" t="str">
        <f>IF('[1]18.02'!Z50=1,'[1]18.02'!C50, " ")</f>
        <v xml:space="preserve">Сушин Адиль </v>
      </c>
      <c r="G33" s="95">
        <f>IF('[1]18.02'!Z50=1,'[1]18.02'!K50, " ")</f>
        <v>67</v>
      </c>
      <c r="H33" s="95" t="str">
        <f>IF('[1]18.02'!AA50=1,'[1]18.02'!C50, " ")</f>
        <v xml:space="preserve"> </v>
      </c>
      <c r="I33" s="95" t="str">
        <f>IF('[1]18.02'!AA50=1,'[1]18.02'!K50, " ")</f>
        <v xml:space="preserve"> </v>
      </c>
      <c r="J33" s="95" t="str">
        <f>IF('[1]18.02'!AB50=1,'[1]18.02'!C50, " ")</f>
        <v xml:space="preserve"> </v>
      </c>
      <c r="K33" s="95" t="str">
        <f>IF('[1]18.02'!AB50=1,'[1]18.02'!K50, " ")</f>
        <v xml:space="preserve"> </v>
      </c>
      <c r="L33" s="95" t="str">
        <f>IF('[1]18.02'!AC50=1,'[1]18.02'!C50, " ")</f>
        <v xml:space="preserve"> </v>
      </c>
      <c r="M33" s="95" t="str">
        <f>IF('[1]18.02'!AC50=1,'[1]18.02'!K50, " ")</f>
        <v xml:space="preserve"> </v>
      </c>
      <c r="N33" s="95" t="str">
        <f>IF('[1]18.02'!AD50=1,'[1]18.02'!C50, " ")</f>
        <v xml:space="preserve"> </v>
      </c>
      <c r="O33" s="95" t="str">
        <f>IF('[1]18.02'!AD50=1,'[1]18.02'!K50, " ")</f>
        <v xml:space="preserve"> </v>
      </c>
    </row>
    <row r="34" spans="1:15" ht="30.75" x14ac:dyDescent="0.25">
      <c r="A34" s="92" t="str">
        <f>'[1]Впишите фамилии!'!F76</f>
        <v>б</v>
      </c>
      <c r="B34" s="93" t="str">
        <f>IF('[1]18.02'!X51=1,'[1]18.02'!C51, " ")</f>
        <v xml:space="preserve"> </v>
      </c>
      <c r="C34" s="94" t="str">
        <f>IF('[1]18.02'!X51=1,'[1]18.02'!K51, " ")</f>
        <v xml:space="preserve"> </v>
      </c>
      <c r="D34" s="95" t="str">
        <f>IF('[1]18.02'!Y51=1,'[1]18.02'!C51, " ")</f>
        <v xml:space="preserve"> </v>
      </c>
      <c r="E34" s="95" t="str">
        <f>IF('[1]18.02'!Y51=1,'[1]18.02'!K51, " ")</f>
        <v xml:space="preserve"> </v>
      </c>
      <c r="F34" s="95" t="str">
        <f>IF('[1]18.02'!Z51=1,'[1]18.02'!C51, " ")</f>
        <v xml:space="preserve"> </v>
      </c>
      <c r="G34" s="95" t="str">
        <f>IF('[1]18.02'!Z51=1,'[1]18.02'!K51, " ")</f>
        <v xml:space="preserve"> </v>
      </c>
      <c r="H34" s="95" t="str">
        <f>IF('[1]18.02'!AA51=1,'[1]18.02'!C51, " ")</f>
        <v xml:space="preserve"> </v>
      </c>
      <c r="I34" s="95" t="str">
        <f>IF('[1]18.02'!AA51=1,'[1]18.02'!K51, " ")</f>
        <v xml:space="preserve"> </v>
      </c>
      <c r="J34" s="95" t="str">
        <f>IF('[1]18.02'!AB51=1,'[1]18.02'!C51, " ")</f>
        <v xml:space="preserve">Тастенова Камила </v>
      </c>
      <c r="K34" s="95">
        <f>IF('[1]18.02'!AB51=1,'[1]18.02'!K51, " ")</f>
        <v>83</v>
      </c>
      <c r="L34" s="95" t="str">
        <f>IF('[1]18.02'!AC51=1,'[1]18.02'!C51, " ")</f>
        <v xml:space="preserve"> </v>
      </c>
      <c r="M34" s="95" t="str">
        <f>IF('[1]18.02'!AC51=1,'[1]18.02'!K51, " ")</f>
        <v xml:space="preserve"> </v>
      </c>
      <c r="N34" s="95" t="str">
        <f>IF('[1]18.02'!AD51=1,'[1]18.02'!C51, " ")</f>
        <v xml:space="preserve"> </v>
      </c>
      <c r="O34" s="95" t="str">
        <f>IF('[1]18.02'!AD51=1,'[1]18.02'!K51, " ")</f>
        <v xml:space="preserve"> </v>
      </c>
    </row>
    <row r="35" spans="1:15" ht="32.25" customHeight="1" x14ac:dyDescent="0.25">
      <c r="A35" s="92" t="str">
        <f>'[1]Впишите фамилии!'!F78</f>
        <v>б</v>
      </c>
      <c r="B35" s="93" t="str">
        <f>IF('[1]18.02'!X53=1,'[1]18.02'!C53, " ")</f>
        <v xml:space="preserve"> </v>
      </c>
      <c r="C35" s="94" t="str">
        <f>IF('[1]18.02'!X53=1,'[1]18.02'!K53, " ")</f>
        <v xml:space="preserve"> </v>
      </c>
      <c r="D35" s="95" t="str">
        <f>IF('[1]18.02'!Y53=1,'[1]18.02'!C53, " ")</f>
        <v xml:space="preserve"> </v>
      </c>
      <c r="E35" s="95" t="str">
        <f>IF('[1]18.02'!Y53=1,'[1]18.02'!K53, " ")</f>
        <v xml:space="preserve"> </v>
      </c>
      <c r="F35" s="95" t="str">
        <f>IF('[1]18.02'!Z53=1,'[1]18.02'!C53, " ")</f>
        <v xml:space="preserve">Цыздоев Ибраим </v>
      </c>
      <c r="G35" s="95">
        <f>IF('[1]18.02'!Z53=1,'[1]18.02'!K53, " ")</f>
        <v>65</v>
      </c>
      <c r="H35" s="95" t="str">
        <f>IF('[1]18.02'!AA53=1,'[1]18.02'!C53, " ")</f>
        <v xml:space="preserve"> </v>
      </c>
      <c r="I35" s="95" t="str">
        <f>IF('[1]18.02'!AA53=1,'[1]18.02'!K53, " ")</f>
        <v xml:space="preserve"> </v>
      </c>
      <c r="J35" s="95" t="str">
        <f>IF('[1]18.02'!AB53=1,'[1]18.02'!C53, " ")</f>
        <v xml:space="preserve"> </v>
      </c>
      <c r="K35" s="95" t="str">
        <f>IF('[1]18.02'!AB53=1,'[1]18.02'!K53, " ")</f>
        <v xml:space="preserve"> </v>
      </c>
      <c r="L35" s="95" t="str">
        <f>IF('[1]18.02'!AC53=1,'[1]18.02'!C53, " ")</f>
        <v xml:space="preserve"> </v>
      </c>
      <c r="M35" s="95" t="str">
        <f>IF('[1]18.02'!AC53=1,'[1]18.02'!K53, " ")</f>
        <v xml:space="preserve"> </v>
      </c>
      <c r="N35" s="95" t="str">
        <f>IF('[1]18.02'!AD53=1,'[1]18.02'!C53, " ")</f>
        <v xml:space="preserve"> </v>
      </c>
      <c r="O35" s="95" t="str">
        <f>IF('[1]18.02'!AD53=1,'[1]18.02'!K53, " ")</f>
        <v xml:space="preserve"> </v>
      </c>
    </row>
    <row r="36" spans="1:15" s="87" customFormat="1" ht="18" x14ac:dyDescent="0.25">
      <c r="A36" s="104" t="str">
        <f>'[1]Впишите фамилии!'!K59</f>
        <v>11в</v>
      </c>
      <c r="B36" s="104" t="s">
        <v>20</v>
      </c>
      <c r="C36" s="105">
        <f>COUNT(C23:C35)</f>
        <v>0</v>
      </c>
      <c r="D36" s="105" t="s">
        <v>21</v>
      </c>
      <c r="E36" s="105">
        <f>COUNT(E23:E35)</f>
        <v>1</v>
      </c>
      <c r="F36" s="105" t="s">
        <v>22</v>
      </c>
      <c r="G36" s="105">
        <f>COUNT(G23:G35)</f>
        <v>3</v>
      </c>
      <c r="H36" s="105" t="s">
        <v>23</v>
      </c>
      <c r="I36" s="105">
        <f>COUNT(I23:I35)</f>
        <v>1</v>
      </c>
      <c r="J36" s="105" t="s">
        <v>24</v>
      </c>
      <c r="K36" s="105">
        <f>COUNT(K23:K35)</f>
        <v>3</v>
      </c>
      <c r="L36" s="105" t="s">
        <v>25</v>
      </c>
      <c r="M36" s="105">
        <f>COUNT(M23:M35)</f>
        <v>2</v>
      </c>
      <c r="N36" s="105" t="s">
        <v>26</v>
      </c>
      <c r="O36" s="105">
        <f>COUNT(O23:O35)</f>
        <v>3</v>
      </c>
    </row>
    <row r="37" spans="1:15" ht="34.5" customHeight="1" x14ac:dyDescent="0.25">
      <c r="A37" s="96" t="s">
        <v>42</v>
      </c>
      <c r="B37" s="96"/>
      <c r="C37" s="96"/>
      <c r="D37" s="96"/>
      <c r="E37" s="96"/>
      <c r="F37" s="96"/>
      <c r="G37" s="96"/>
      <c r="H37" s="96"/>
      <c r="I37" s="96"/>
      <c r="J37" s="96"/>
      <c r="K37" s="97" t="s">
        <v>43</v>
      </c>
      <c r="L37" s="97"/>
      <c r="M37" s="97"/>
      <c r="N37" s="97"/>
      <c r="O37" s="97"/>
    </row>
    <row r="38" spans="1:15" ht="31.5" x14ac:dyDescent="0.25">
      <c r="A38" s="92" t="s">
        <v>16</v>
      </c>
      <c r="B38" s="104" t="s">
        <v>20</v>
      </c>
      <c r="C38" s="105" t="s">
        <v>44</v>
      </c>
      <c r="D38" s="104" t="s">
        <v>21</v>
      </c>
      <c r="E38" s="105" t="s">
        <v>44</v>
      </c>
      <c r="F38" s="104" t="s">
        <v>22</v>
      </c>
      <c r="G38" s="105" t="s">
        <v>44</v>
      </c>
      <c r="H38" s="104" t="s">
        <v>23</v>
      </c>
      <c r="I38" s="105" t="s">
        <v>44</v>
      </c>
      <c r="J38" s="104" t="s">
        <v>24</v>
      </c>
      <c r="K38" s="105" t="s">
        <v>44</v>
      </c>
      <c r="L38" s="104" t="s">
        <v>25</v>
      </c>
      <c r="M38" s="105" t="s">
        <v>44</v>
      </c>
      <c r="N38" s="104" t="s">
        <v>26</v>
      </c>
      <c r="O38" s="105" t="s">
        <v>44</v>
      </c>
    </row>
    <row r="39" spans="1:15" ht="30.75" x14ac:dyDescent="0.25">
      <c r="A39" s="106" t="str">
        <f>'[1]Впишите фамилии!'!K60</f>
        <v>в</v>
      </c>
      <c r="B39" s="93" t="str">
        <f>IF('[1]18.02'!X66=1,'[1]18.02'!C66, " ")</f>
        <v xml:space="preserve"> </v>
      </c>
      <c r="C39" s="94" t="str">
        <f>IF('[1]18.02'!X66=1,'[1]18.02'!K66, " ")</f>
        <v xml:space="preserve"> </v>
      </c>
      <c r="D39" s="95" t="str">
        <f>IF('[1]18.02'!Y66=1,'[1]18.02'!C66, " ")</f>
        <v xml:space="preserve"> </v>
      </c>
      <c r="E39" s="95" t="str">
        <f>IF('[1]18.02'!Y66=1,'[1]18.02'!K66, " ")</f>
        <v xml:space="preserve"> </v>
      </c>
      <c r="F39" s="95" t="str">
        <f>IF('[1]18.02'!Z66=1,'[1]18.02'!C66, " ")</f>
        <v xml:space="preserve"> </v>
      </c>
      <c r="G39" s="95" t="str">
        <f>IF('[1]18.02'!Z66=1,'[1]18.02'!K66, " ")</f>
        <v xml:space="preserve"> </v>
      </c>
      <c r="H39" s="95" t="str">
        <f>IF('[1]18.02'!AA66=1,'[1]18.02'!C66, " ")</f>
        <v>Альжанова Томирис</v>
      </c>
      <c r="I39" s="95">
        <f>IF('[1]18.02'!AA66=1,'[1]18.02'!K66, " ")</f>
        <v>76</v>
      </c>
      <c r="J39" s="95" t="str">
        <f>IF('[1]18.02'!AB66=1,'[1]18.02'!C66, " ")</f>
        <v xml:space="preserve"> </v>
      </c>
      <c r="K39" s="95" t="str">
        <f>IF('[1]18.02'!AB66=1,'[1]18.02'!K66, " ")</f>
        <v xml:space="preserve"> </v>
      </c>
      <c r="L39" s="95" t="str">
        <f>IF('[1]18.02'!AC66=1,'[1]18.02'!C66, " ")</f>
        <v xml:space="preserve"> </v>
      </c>
      <c r="M39" s="95" t="str">
        <f>IF('[1]18.02'!AC66=1,'[1]18.02'!K66, " ")</f>
        <v xml:space="preserve"> </v>
      </c>
      <c r="N39" s="95" t="str">
        <f>IF('[1]18.02'!AD66=1,'[1]18.02'!C66, " ")</f>
        <v xml:space="preserve"> </v>
      </c>
      <c r="O39" s="95" t="str">
        <f>IF('[1]18.02'!AD66=1,'[1]18.02'!K66, " ")</f>
        <v xml:space="preserve"> </v>
      </c>
    </row>
    <row r="40" spans="1:15" ht="31.5" customHeight="1" x14ac:dyDescent="0.25">
      <c r="A40" s="90" t="str">
        <f>'[1]Впишите фамилии!'!K61</f>
        <v>в</v>
      </c>
      <c r="B40" s="93" t="str">
        <f>IF('[1]18.02'!X67=1,'[1]18.02'!C67, " ")</f>
        <v xml:space="preserve"> </v>
      </c>
      <c r="C40" s="94" t="str">
        <f>IF('[1]18.02'!X67=1,'[1]18.02'!K67, " ")</f>
        <v xml:space="preserve"> </v>
      </c>
      <c r="D40" s="95" t="str">
        <f>IF('[1]18.02'!Y67=1,'[1]18.02'!C67, " ")</f>
        <v xml:space="preserve"> </v>
      </c>
      <c r="E40" s="95" t="str">
        <f>IF('[1]18.02'!Y67=1,'[1]18.02'!K67, " ")</f>
        <v xml:space="preserve"> </v>
      </c>
      <c r="F40" s="95" t="str">
        <f>IF('[1]18.02'!Z67=1,'[1]18.02'!C67, " ")</f>
        <v>Балтабаева Рахиля</v>
      </c>
      <c r="G40" s="95">
        <f>IF('[1]18.02'!Z67=1,'[1]18.02'!K67, " ")</f>
        <v>65</v>
      </c>
      <c r="H40" s="95" t="str">
        <f>IF('[1]18.02'!AA67=1,'[1]18.02'!C67, " ")</f>
        <v xml:space="preserve"> </v>
      </c>
      <c r="I40" s="95" t="str">
        <f>IF('[1]18.02'!AA67=1,'[1]18.02'!K67, " ")</f>
        <v xml:space="preserve"> </v>
      </c>
      <c r="J40" s="95" t="str">
        <f>IF('[1]18.02'!AB67=1,'[1]18.02'!C67, " ")</f>
        <v xml:space="preserve"> </v>
      </c>
      <c r="K40" s="95" t="str">
        <f>IF('[1]18.02'!AB67=1,'[1]18.02'!K67, " ")</f>
        <v xml:space="preserve"> </v>
      </c>
      <c r="L40" s="95" t="str">
        <f>IF('[1]18.02'!AC67=1,'[1]18.02'!C67, " ")</f>
        <v xml:space="preserve"> </v>
      </c>
      <c r="M40" s="95" t="str">
        <f>IF('[1]18.02'!AC67=1,'[1]18.02'!K67, " ")</f>
        <v xml:space="preserve"> </v>
      </c>
      <c r="N40" s="95" t="str">
        <f>IF('[1]18.02'!AD67=1,'[1]18.02'!C67, " ")</f>
        <v xml:space="preserve"> </v>
      </c>
      <c r="O40" s="95" t="str">
        <f>IF('[1]18.02'!AD67=1,'[1]18.02'!K67, " ")</f>
        <v xml:space="preserve"> </v>
      </c>
    </row>
    <row r="41" spans="1:15" ht="31.5" customHeight="1" x14ac:dyDescent="0.25">
      <c r="A41" s="90" t="str">
        <f>'[1]Впишите фамилии!'!K62</f>
        <v>в</v>
      </c>
      <c r="B41" s="93" t="str">
        <f>IF('[1]18.02'!X68=1,'[1]18.02'!C68, " ")</f>
        <v xml:space="preserve"> </v>
      </c>
      <c r="C41" s="94" t="str">
        <f>IF('[1]18.02'!X68=1,'[1]18.02'!K68, " ")</f>
        <v xml:space="preserve"> </v>
      </c>
      <c r="D41" s="95" t="str">
        <f>IF('[1]18.02'!Y68=1,'[1]18.02'!C68, " ")</f>
        <v xml:space="preserve"> </v>
      </c>
      <c r="E41" s="95" t="str">
        <f>IF('[1]18.02'!Y68=1,'[1]18.02'!K68, " ")</f>
        <v xml:space="preserve"> </v>
      </c>
      <c r="F41" s="95" t="str">
        <f>IF('[1]18.02'!Z68=1,'[1]18.02'!C68, " ")</f>
        <v>Гебель Роман</v>
      </c>
      <c r="G41" s="95">
        <f>IF('[1]18.02'!Z68=1,'[1]18.02'!K68, " ")</f>
        <v>61</v>
      </c>
      <c r="H41" s="95" t="str">
        <f>IF('[1]18.02'!AA68=1,'[1]18.02'!C68, " ")</f>
        <v xml:space="preserve"> </v>
      </c>
      <c r="I41" s="95" t="str">
        <f>IF('[1]18.02'!AA68=1,'[1]18.02'!K68, " ")</f>
        <v xml:space="preserve"> </v>
      </c>
      <c r="J41" s="95" t="str">
        <f>IF('[1]18.02'!AB68=1,'[1]18.02'!C68, " ")</f>
        <v xml:space="preserve"> </v>
      </c>
      <c r="K41" s="95" t="str">
        <f>IF('[1]18.02'!AB68=1,'[1]18.02'!K68, " ")</f>
        <v xml:space="preserve"> </v>
      </c>
      <c r="L41" s="95" t="str">
        <f>IF('[1]18.02'!AC68=1,'[1]18.02'!C68, " ")</f>
        <v xml:space="preserve"> </v>
      </c>
      <c r="M41" s="95" t="str">
        <f>IF('[1]18.02'!AC68=1,'[1]18.02'!K68, " ")</f>
        <v xml:space="preserve"> </v>
      </c>
      <c r="N41" s="95" t="str">
        <f>IF('[1]18.02'!AD68=1,'[1]18.02'!C68, " ")</f>
        <v xml:space="preserve"> </v>
      </c>
      <c r="O41" s="95" t="str">
        <f>IF('[1]18.02'!AD68=1,'[1]18.02'!K68, " ")</f>
        <v xml:space="preserve"> </v>
      </c>
    </row>
    <row r="42" spans="1:15" ht="33" customHeight="1" x14ac:dyDescent="0.25">
      <c r="A42" s="90" t="str">
        <f>'[1]Впишите фамилии!'!K65</f>
        <v>в</v>
      </c>
      <c r="B42" s="93" t="str">
        <f>IF('[1]18.02'!X71=1,'[1]18.02'!C71, " ")</f>
        <v xml:space="preserve"> </v>
      </c>
      <c r="C42" s="94" t="str">
        <f>IF('[1]18.02'!X71=1,'[1]18.02'!K71, " ")</f>
        <v xml:space="preserve"> </v>
      </c>
      <c r="D42" s="95" t="str">
        <f>IF('[1]18.02'!Y71=1,'[1]18.02'!C71, " ")</f>
        <v xml:space="preserve"> </v>
      </c>
      <c r="E42" s="95" t="str">
        <f>IF('[1]18.02'!Y71=1,'[1]18.02'!K71, " ")</f>
        <v xml:space="preserve"> </v>
      </c>
      <c r="F42" s="95" t="str">
        <f>IF('[1]18.02'!Z71=1,'[1]18.02'!C71, " ")</f>
        <v xml:space="preserve"> </v>
      </c>
      <c r="G42" s="95" t="str">
        <f>IF('[1]18.02'!Z71=1,'[1]18.02'!K71, " ")</f>
        <v xml:space="preserve"> </v>
      </c>
      <c r="H42" s="95" t="str">
        <f>IF('[1]18.02'!AA71=1,'[1]18.02'!C71, " ")</f>
        <v xml:space="preserve"> </v>
      </c>
      <c r="I42" s="95" t="str">
        <f>IF('[1]18.02'!AA71=1,'[1]18.02'!K71, " ")</f>
        <v xml:space="preserve"> </v>
      </c>
      <c r="J42" s="95" t="str">
        <f>IF('[1]18.02'!AB71=1,'[1]18.02'!C71, " ")</f>
        <v>Емелина Лилия</v>
      </c>
      <c r="K42" s="95">
        <f>IF('[1]18.02'!AB71=1,'[1]18.02'!K71, " ")</f>
        <v>84</v>
      </c>
      <c r="L42" s="95" t="str">
        <f>IF('[1]18.02'!AC71=1,'[1]18.02'!C71, " ")</f>
        <v xml:space="preserve"> </v>
      </c>
      <c r="M42" s="95" t="str">
        <f>IF('[1]18.02'!AC71=1,'[1]18.02'!K71, " ")</f>
        <v xml:space="preserve"> </v>
      </c>
      <c r="N42" s="95" t="str">
        <f>IF('[1]18.02'!AD71=1,'[1]18.02'!C71, " ")</f>
        <v xml:space="preserve"> </v>
      </c>
      <c r="O42" s="95" t="str">
        <f>IF('[1]18.02'!AD71=1,'[1]18.02'!K71, " ")</f>
        <v xml:space="preserve"> </v>
      </c>
    </row>
    <row r="43" spans="1:15" ht="30.75" customHeight="1" x14ac:dyDescent="0.25">
      <c r="A43" s="90" t="str">
        <f>'[1]Впишите фамилии!'!K67</f>
        <v>в</v>
      </c>
      <c r="B43" s="93" t="str">
        <f>IF('[1]18.02'!X73=1,'[1]18.02'!C73, " ")</f>
        <v xml:space="preserve"> </v>
      </c>
      <c r="C43" s="94" t="str">
        <f>IF('[1]18.02'!X73=1,'[1]18.02'!K73, " ")</f>
        <v xml:space="preserve"> </v>
      </c>
      <c r="D43" s="95" t="str">
        <f>IF('[1]18.02'!Y73=1,'[1]18.02'!C73, " ")</f>
        <v xml:space="preserve"> </v>
      </c>
      <c r="E43" s="95" t="str">
        <f>IF('[1]18.02'!Y73=1,'[1]18.02'!K73, " ")</f>
        <v xml:space="preserve"> </v>
      </c>
      <c r="F43" s="95" t="str">
        <f>IF('[1]18.02'!Z73=1,'[1]18.02'!C73, " ")</f>
        <v xml:space="preserve"> </v>
      </c>
      <c r="G43" s="95" t="str">
        <f>IF('[1]18.02'!Z73=1,'[1]18.02'!K73, " ")</f>
        <v xml:space="preserve"> </v>
      </c>
      <c r="H43" s="95" t="str">
        <f>IF('[1]18.02'!AA73=1,'[1]18.02'!C73, " ")</f>
        <v>Камзина Аида</v>
      </c>
      <c r="I43" s="95">
        <f>IF('[1]18.02'!AA73=1,'[1]18.02'!K73, " ")</f>
        <v>72</v>
      </c>
      <c r="J43" s="95" t="str">
        <f>IF('[1]18.02'!AB73=1,'[1]18.02'!C73, " ")</f>
        <v xml:space="preserve"> </v>
      </c>
      <c r="K43" s="95" t="str">
        <f>IF('[1]18.02'!AB73=1,'[1]18.02'!K73, " ")</f>
        <v xml:space="preserve"> </v>
      </c>
      <c r="L43" s="95" t="str">
        <f>IF('[1]18.02'!AC73=1,'[1]18.02'!C73, " ")</f>
        <v xml:space="preserve"> </v>
      </c>
      <c r="M43" s="95" t="str">
        <f>IF('[1]18.02'!AC73=1,'[1]18.02'!K73, " ")</f>
        <v xml:space="preserve"> </v>
      </c>
      <c r="N43" s="95" t="str">
        <f>IF('[1]18.02'!AD73=1,'[1]18.02'!C73, " ")</f>
        <v xml:space="preserve"> </v>
      </c>
      <c r="O43" s="95" t="str">
        <f>IF('[1]18.02'!AD73=1,'[1]18.02'!K73, " ")</f>
        <v xml:space="preserve"> </v>
      </c>
    </row>
    <row r="44" spans="1:15" ht="46.5" customHeight="1" x14ac:dyDescent="0.25">
      <c r="A44" s="90" t="str">
        <f>'[1]Впишите фамилии!'!K71</f>
        <v>в</v>
      </c>
      <c r="B44" s="93" t="str">
        <f>IF('[1]18.02'!X77=1,'[1]18.02'!C77, " ")</f>
        <v xml:space="preserve"> </v>
      </c>
      <c r="C44" s="94" t="str">
        <f>IF('[1]18.02'!X77=1,'[1]18.02'!K77, " ")</f>
        <v xml:space="preserve"> </v>
      </c>
      <c r="D44" s="95" t="str">
        <f>IF('[1]18.02'!Y77=1,'[1]18.02'!C77, " ")</f>
        <v xml:space="preserve"> </v>
      </c>
      <c r="E44" s="95" t="str">
        <f>IF('[1]18.02'!Y77=1,'[1]18.02'!K77, " ")</f>
        <v xml:space="preserve"> </v>
      </c>
      <c r="F44" s="95" t="str">
        <f>IF('[1]18.02'!Z77=1,'[1]18.02'!C77, " ")</f>
        <v xml:space="preserve"> </v>
      </c>
      <c r="G44" s="95" t="str">
        <f>IF('[1]18.02'!Z77=1,'[1]18.02'!K77, " ")</f>
        <v xml:space="preserve"> </v>
      </c>
      <c r="H44" s="95" t="str">
        <f>IF('[1]18.02'!AA77=1,'[1]18.02'!C77, " ")</f>
        <v xml:space="preserve"> </v>
      </c>
      <c r="I44" s="95" t="str">
        <f>IF('[1]18.02'!AA77=1,'[1]18.02'!K77, " ")</f>
        <v xml:space="preserve"> </v>
      </c>
      <c r="J44" s="95" t="str">
        <f>IF('[1]18.02'!AB77=1,'[1]18.02'!C77, " ")</f>
        <v>Рахимбердинова Гульмира</v>
      </c>
      <c r="K44" s="95">
        <f>IF('[1]18.02'!AB77=1,'[1]18.02'!K77, " ")</f>
        <v>85</v>
      </c>
      <c r="L44" s="95" t="str">
        <f>IF('[1]18.02'!AC77=1,'[1]18.02'!C77, " ")</f>
        <v xml:space="preserve"> </v>
      </c>
      <c r="M44" s="95" t="str">
        <f>IF('[1]18.02'!AC77=1,'[1]18.02'!K77, " ")</f>
        <v xml:space="preserve"> </v>
      </c>
      <c r="N44" s="95" t="str">
        <f>IF('[1]18.02'!AD77=1,'[1]18.02'!C77, " ")</f>
        <v xml:space="preserve"> </v>
      </c>
      <c r="O44" s="95" t="str">
        <f>IF('[1]18.02'!AD77=1,'[1]18.02'!K77, " ")</f>
        <v xml:space="preserve"> </v>
      </c>
    </row>
    <row r="45" spans="1:15" ht="33.75" customHeight="1" x14ac:dyDescent="0.25">
      <c r="A45" s="90" t="str">
        <f>'[1]Впишите фамилии!'!K73</f>
        <v>в</v>
      </c>
      <c r="B45" s="93" t="str">
        <f>IF('[1]18.02'!X79=1,'[1]18.02'!C79, " ")</f>
        <v>Солдатова Алина</v>
      </c>
      <c r="C45" s="94">
        <f>IF('[1]18.02'!X79=1,'[1]18.02'!K79, " ")</f>
        <v>44</v>
      </c>
      <c r="D45" s="95" t="str">
        <f>IF('[1]18.02'!Y79=1,'[1]18.02'!C79, " ")</f>
        <v xml:space="preserve"> </v>
      </c>
      <c r="E45" s="95" t="str">
        <f>IF('[1]18.02'!Y79=1,'[1]18.02'!K79, " ")</f>
        <v xml:space="preserve"> </v>
      </c>
      <c r="F45" s="95" t="str">
        <f>IF('[1]18.02'!Z79=1,'[1]18.02'!C79, " ")</f>
        <v xml:space="preserve"> </v>
      </c>
      <c r="G45" s="95" t="str">
        <f>IF('[1]18.02'!Z79=1,'[1]18.02'!K79, " ")</f>
        <v xml:space="preserve"> </v>
      </c>
      <c r="H45" s="95" t="str">
        <f>IF('[1]18.02'!AA79=1,'[1]18.02'!C79, " ")</f>
        <v xml:space="preserve"> </v>
      </c>
      <c r="I45" s="95" t="str">
        <f>IF('[1]18.02'!AA79=1,'[1]18.02'!K79, " ")</f>
        <v xml:space="preserve"> </v>
      </c>
      <c r="J45" s="95" t="str">
        <f>IF('[1]18.02'!AB79=1,'[1]18.02'!C79, " ")</f>
        <v xml:space="preserve"> </v>
      </c>
      <c r="K45" s="95" t="str">
        <f>IF('[1]18.02'!AB79=1,'[1]18.02'!K79, " ")</f>
        <v xml:space="preserve"> </v>
      </c>
      <c r="L45" s="95" t="str">
        <f>IF('[1]18.02'!AC79=1,'[1]18.02'!C79, " ")</f>
        <v xml:space="preserve"> </v>
      </c>
      <c r="M45" s="95" t="str">
        <f>IF('[1]18.02'!AC79=1,'[1]18.02'!K79, " ")</f>
        <v xml:space="preserve"> </v>
      </c>
      <c r="N45" s="95" t="str">
        <f>IF('[1]18.02'!AD79=1,'[1]18.02'!C79, " ")</f>
        <v xml:space="preserve"> </v>
      </c>
      <c r="O45" s="95" t="str">
        <f>IF('[1]18.02'!AD79=1,'[1]18.02'!K79, " ")</f>
        <v xml:space="preserve"> </v>
      </c>
    </row>
    <row r="46" spans="1:15" ht="33.75" customHeight="1" x14ac:dyDescent="0.25">
      <c r="A46" s="90" t="str">
        <f>'[1]Впишите фамилии!'!K75</f>
        <v>в</v>
      </c>
      <c r="B46" s="93" t="str">
        <f>IF('[1]18.02'!X81=1,'[1]18.02'!C81, " ")</f>
        <v xml:space="preserve"> </v>
      </c>
      <c r="C46" s="94" t="str">
        <f>IF('[1]18.02'!X81=1,'[1]18.02'!K81, " ")</f>
        <v xml:space="preserve"> </v>
      </c>
      <c r="D46" s="95" t="str">
        <f>IF('[1]18.02'!Y81=1,'[1]18.02'!C81, " ")</f>
        <v xml:space="preserve"> </v>
      </c>
      <c r="E46" s="95" t="str">
        <f>IF('[1]18.02'!Y81=1,'[1]18.02'!K81, " ")</f>
        <v xml:space="preserve"> </v>
      </c>
      <c r="F46" s="95" t="str">
        <f>IF('[1]18.02'!Z81=1,'[1]18.02'!C81, " ")</f>
        <v xml:space="preserve"> </v>
      </c>
      <c r="G46" s="95" t="str">
        <f>IF('[1]18.02'!Z81=1,'[1]18.02'!K81, " ")</f>
        <v xml:space="preserve"> </v>
      </c>
      <c r="H46" s="95" t="str">
        <f>IF('[1]18.02'!AA81=1,'[1]18.02'!C81, " ")</f>
        <v>Шакенова Зарина</v>
      </c>
      <c r="I46" s="95">
        <f>IF('[1]18.02'!AA81=1,'[1]18.02'!K81, " ")</f>
        <v>75</v>
      </c>
      <c r="J46" s="95" t="str">
        <f>IF('[1]18.02'!AB81=1,'[1]18.02'!C81, " ")</f>
        <v xml:space="preserve"> </v>
      </c>
      <c r="K46" s="95" t="str">
        <f>IF('[1]18.02'!AB81=1,'[1]18.02'!K81, " ")</f>
        <v xml:space="preserve"> </v>
      </c>
      <c r="L46" s="95" t="str">
        <f>IF('[1]18.02'!AC81=1,'[1]18.02'!C81, " ")</f>
        <v xml:space="preserve"> </v>
      </c>
      <c r="M46" s="95" t="str">
        <f>IF('[1]18.02'!AC81=1,'[1]18.02'!K81, " ")</f>
        <v xml:space="preserve"> </v>
      </c>
      <c r="N46" s="95" t="str">
        <f>IF('[1]18.02'!AD81=1,'[1]18.02'!C81, " ")</f>
        <v xml:space="preserve"> </v>
      </c>
      <c r="O46" s="95" t="str">
        <f>IF('[1]18.02'!AD81=1,'[1]18.02'!K81, " ")</f>
        <v xml:space="preserve"> </v>
      </c>
    </row>
    <row r="47" spans="1:15" s="87" customFormat="1" ht="18" x14ac:dyDescent="0.25">
      <c r="A47" s="102"/>
      <c r="B47" s="102" t="s">
        <v>20</v>
      </c>
      <c r="C47" s="103">
        <f>COUNT(C39:C46)</f>
        <v>1</v>
      </c>
      <c r="D47" s="103" t="s">
        <v>21</v>
      </c>
      <c r="E47" s="103">
        <f>COUNT(E39:E46)</f>
        <v>0</v>
      </c>
      <c r="F47" s="103" t="s">
        <v>22</v>
      </c>
      <c r="G47" s="103">
        <f>COUNT(G39:G46)</f>
        <v>2</v>
      </c>
      <c r="H47" s="103" t="s">
        <v>23</v>
      </c>
      <c r="I47" s="103">
        <f>COUNT(I39:I46)</f>
        <v>3</v>
      </c>
      <c r="J47" s="103" t="s">
        <v>24</v>
      </c>
      <c r="K47" s="103">
        <f>COUNT(K39:K46)</f>
        <v>2</v>
      </c>
      <c r="L47" s="103" t="s">
        <v>25</v>
      </c>
      <c r="M47" s="103">
        <f>COUNT(M39:M46)</f>
        <v>0</v>
      </c>
      <c r="N47" s="103" t="s">
        <v>26</v>
      </c>
      <c r="O47" s="103">
        <f>COUNT(O39:O46)</f>
        <v>0</v>
      </c>
    </row>
    <row r="48" spans="1:15" ht="18" x14ac:dyDescent="0.25">
      <c r="A48" s="103" t="str">
        <f>'[1]Впишите фамилии!'!N59</f>
        <v>11 класс</v>
      </c>
      <c r="B48" s="107" t="s">
        <v>45</v>
      </c>
      <c r="C48" s="108">
        <f>C16+C36+C47</f>
        <v>1</v>
      </c>
      <c r="D48" s="108"/>
      <c r="E48" s="108">
        <f>E16+E36+E47</f>
        <v>1</v>
      </c>
      <c r="F48" s="108"/>
      <c r="G48" s="108">
        <f>G16+G36+G47</f>
        <v>6</v>
      </c>
      <c r="H48" s="108"/>
      <c r="I48" s="108">
        <f>I16+I36+I47</f>
        <v>7</v>
      </c>
      <c r="J48" s="108"/>
      <c r="K48" s="108">
        <f>K16+K36+K47</f>
        <v>6</v>
      </c>
      <c r="L48" s="108"/>
      <c r="M48" s="108">
        <f>M16+M36+M47</f>
        <v>8</v>
      </c>
      <c r="N48" s="108"/>
      <c r="O48" s="108">
        <f>O16+O36+O47</f>
        <v>4</v>
      </c>
    </row>
    <row r="49" spans="1:15" ht="18" x14ac:dyDescent="0.25">
      <c r="A49" s="109"/>
      <c r="B49" s="107" t="s">
        <v>8</v>
      </c>
      <c r="C49" s="108">
        <f>C48+E48+G48+I48+K48+M48+O48</f>
        <v>33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</row>
    <row r="50" spans="1:15" ht="18" x14ac:dyDescent="0.25">
      <c r="A50" s="109"/>
      <c r="B50" s="107" t="s">
        <v>46</v>
      </c>
      <c r="C50" s="110">
        <f>'[1]18.02'!AE97</f>
        <v>33</v>
      </c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</row>
  </sheetData>
  <mergeCells count="5">
    <mergeCell ref="A21:J21"/>
    <mergeCell ref="K21:O21"/>
    <mergeCell ref="A37:J37"/>
    <mergeCell ref="K37:O37"/>
    <mergeCell ref="A1:K1"/>
  </mergeCells>
  <pageMargins left="0.11811023622047245" right="0.19685039370078741" top="0.74803149606299213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C2" sqref="C1:L1048576"/>
    </sheetView>
  </sheetViews>
  <sheetFormatPr defaultColWidth="7.85546875" defaultRowHeight="18.75" x14ac:dyDescent="0.3"/>
  <cols>
    <col min="1" max="1" width="5" style="129" customWidth="1"/>
    <col min="2" max="2" width="17.85546875" style="130" customWidth="1"/>
    <col min="3" max="4" width="8.140625" style="129" customWidth="1"/>
    <col min="5" max="12" width="8.140625" style="113" customWidth="1"/>
    <col min="13" max="19" width="7.28515625" style="113" hidden="1" customWidth="1"/>
    <col min="20" max="26" width="8.140625" style="113" hidden="1" customWidth="1"/>
    <col min="27" max="27" width="8.42578125" style="113" hidden="1" customWidth="1"/>
    <col min="28" max="28" width="12.7109375" style="113" customWidth="1"/>
    <col min="29" max="256" width="7.85546875" style="113"/>
    <col min="257" max="257" width="5" style="113" customWidth="1"/>
    <col min="258" max="258" width="17.85546875" style="113" customWidth="1"/>
    <col min="259" max="275" width="7.28515625" style="113" customWidth="1"/>
    <col min="276" max="282" width="8.140625" style="113" customWidth="1"/>
    <col min="283" max="283" width="8.42578125" style="113" customWidth="1"/>
    <col min="284" max="284" width="0" style="113" hidden="1" customWidth="1"/>
    <col min="285" max="512" width="7.85546875" style="113"/>
    <col min="513" max="513" width="5" style="113" customWidth="1"/>
    <col min="514" max="514" width="17.85546875" style="113" customWidth="1"/>
    <col min="515" max="531" width="7.28515625" style="113" customWidth="1"/>
    <col min="532" max="538" width="8.140625" style="113" customWidth="1"/>
    <col min="539" max="539" width="8.42578125" style="113" customWidth="1"/>
    <col min="540" max="540" width="0" style="113" hidden="1" customWidth="1"/>
    <col min="541" max="768" width="7.85546875" style="113"/>
    <col min="769" max="769" width="5" style="113" customWidth="1"/>
    <col min="770" max="770" width="17.85546875" style="113" customWidth="1"/>
    <col min="771" max="787" width="7.28515625" style="113" customWidth="1"/>
    <col min="788" max="794" width="8.140625" style="113" customWidth="1"/>
    <col min="795" max="795" width="8.42578125" style="113" customWidth="1"/>
    <col min="796" max="796" width="0" style="113" hidden="1" customWidth="1"/>
    <col min="797" max="1024" width="7.85546875" style="113"/>
    <col min="1025" max="1025" width="5" style="113" customWidth="1"/>
    <col min="1026" max="1026" width="17.85546875" style="113" customWidth="1"/>
    <col min="1027" max="1043" width="7.28515625" style="113" customWidth="1"/>
    <col min="1044" max="1050" width="8.140625" style="113" customWidth="1"/>
    <col min="1051" max="1051" width="8.42578125" style="113" customWidth="1"/>
    <col min="1052" max="1052" width="0" style="113" hidden="1" customWidth="1"/>
    <col min="1053" max="1280" width="7.85546875" style="113"/>
    <col min="1281" max="1281" width="5" style="113" customWidth="1"/>
    <col min="1282" max="1282" width="17.85546875" style="113" customWidth="1"/>
    <col min="1283" max="1299" width="7.28515625" style="113" customWidth="1"/>
    <col min="1300" max="1306" width="8.140625" style="113" customWidth="1"/>
    <col min="1307" max="1307" width="8.42578125" style="113" customWidth="1"/>
    <col min="1308" max="1308" width="0" style="113" hidden="1" customWidth="1"/>
    <col min="1309" max="1536" width="7.85546875" style="113"/>
    <col min="1537" max="1537" width="5" style="113" customWidth="1"/>
    <col min="1538" max="1538" width="17.85546875" style="113" customWidth="1"/>
    <col min="1539" max="1555" width="7.28515625" style="113" customWidth="1"/>
    <col min="1556" max="1562" width="8.140625" style="113" customWidth="1"/>
    <col min="1563" max="1563" width="8.42578125" style="113" customWidth="1"/>
    <col min="1564" max="1564" width="0" style="113" hidden="1" customWidth="1"/>
    <col min="1565" max="1792" width="7.85546875" style="113"/>
    <col min="1793" max="1793" width="5" style="113" customWidth="1"/>
    <col min="1794" max="1794" width="17.85546875" style="113" customWidth="1"/>
    <col min="1795" max="1811" width="7.28515625" style="113" customWidth="1"/>
    <col min="1812" max="1818" width="8.140625" style="113" customWidth="1"/>
    <col min="1819" max="1819" width="8.42578125" style="113" customWidth="1"/>
    <col min="1820" max="1820" width="0" style="113" hidden="1" customWidth="1"/>
    <col min="1821" max="2048" width="7.85546875" style="113"/>
    <col min="2049" max="2049" width="5" style="113" customWidth="1"/>
    <col min="2050" max="2050" width="17.85546875" style="113" customWidth="1"/>
    <col min="2051" max="2067" width="7.28515625" style="113" customWidth="1"/>
    <col min="2068" max="2074" width="8.140625" style="113" customWidth="1"/>
    <col min="2075" max="2075" width="8.42578125" style="113" customWidth="1"/>
    <col min="2076" max="2076" width="0" style="113" hidden="1" customWidth="1"/>
    <col min="2077" max="2304" width="7.85546875" style="113"/>
    <col min="2305" max="2305" width="5" style="113" customWidth="1"/>
    <col min="2306" max="2306" width="17.85546875" style="113" customWidth="1"/>
    <col min="2307" max="2323" width="7.28515625" style="113" customWidth="1"/>
    <col min="2324" max="2330" width="8.140625" style="113" customWidth="1"/>
    <col min="2331" max="2331" width="8.42578125" style="113" customWidth="1"/>
    <col min="2332" max="2332" width="0" style="113" hidden="1" customWidth="1"/>
    <col min="2333" max="2560" width="7.85546875" style="113"/>
    <col min="2561" max="2561" width="5" style="113" customWidth="1"/>
    <col min="2562" max="2562" width="17.85546875" style="113" customWidth="1"/>
    <col min="2563" max="2579" width="7.28515625" style="113" customWidth="1"/>
    <col min="2580" max="2586" width="8.140625" style="113" customWidth="1"/>
    <col min="2587" max="2587" width="8.42578125" style="113" customWidth="1"/>
    <col min="2588" max="2588" width="0" style="113" hidden="1" customWidth="1"/>
    <col min="2589" max="2816" width="7.85546875" style="113"/>
    <col min="2817" max="2817" width="5" style="113" customWidth="1"/>
    <col min="2818" max="2818" width="17.85546875" style="113" customWidth="1"/>
    <col min="2819" max="2835" width="7.28515625" style="113" customWidth="1"/>
    <col min="2836" max="2842" width="8.140625" style="113" customWidth="1"/>
    <col min="2843" max="2843" width="8.42578125" style="113" customWidth="1"/>
    <col min="2844" max="2844" width="0" style="113" hidden="1" customWidth="1"/>
    <col min="2845" max="3072" width="7.85546875" style="113"/>
    <col min="3073" max="3073" width="5" style="113" customWidth="1"/>
    <col min="3074" max="3074" width="17.85546875" style="113" customWidth="1"/>
    <col min="3075" max="3091" width="7.28515625" style="113" customWidth="1"/>
    <col min="3092" max="3098" width="8.140625" style="113" customWidth="1"/>
    <col min="3099" max="3099" width="8.42578125" style="113" customWidth="1"/>
    <col min="3100" max="3100" width="0" style="113" hidden="1" customWidth="1"/>
    <col min="3101" max="3328" width="7.85546875" style="113"/>
    <col min="3329" max="3329" width="5" style="113" customWidth="1"/>
    <col min="3330" max="3330" width="17.85546875" style="113" customWidth="1"/>
    <col min="3331" max="3347" width="7.28515625" style="113" customWidth="1"/>
    <col min="3348" max="3354" width="8.140625" style="113" customWidth="1"/>
    <col min="3355" max="3355" width="8.42578125" style="113" customWidth="1"/>
    <col min="3356" max="3356" width="0" style="113" hidden="1" customWidth="1"/>
    <col min="3357" max="3584" width="7.85546875" style="113"/>
    <col min="3585" max="3585" width="5" style="113" customWidth="1"/>
    <col min="3586" max="3586" width="17.85546875" style="113" customWidth="1"/>
    <col min="3587" max="3603" width="7.28515625" style="113" customWidth="1"/>
    <col min="3604" max="3610" width="8.140625" style="113" customWidth="1"/>
    <col min="3611" max="3611" width="8.42578125" style="113" customWidth="1"/>
    <col min="3612" max="3612" width="0" style="113" hidden="1" customWidth="1"/>
    <col min="3613" max="3840" width="7.85546875" style="113"/>
    <col min="3841" max="3841" width="5" style="113" customWidth="1"/>
    <col min="3842" max="3842" width="17.85546875" style="113" customWidth="1"/>
    <col min="3843" max="3859" width="7.28515625" style="113" customWidth="1"/>
    <col min="3860" max="3866" width="8.140625" style="113" customWidth="1"/>
    <col min="3867" max="3867" width="8.42578125" style="113" customWidth="1"/>
    <col min="3868" max="3868" width="0" style="113" hidden="1" customWidth="1"/>
    <col min="3869" max="4096" width="7.85546875" style="113"/>
    <col min="4097" max="4097" width="5" style="113" customWidth="1"/>
    <col min="4098" max="4098" width="17.85546875" style="113" customWidth="1"/>
    <col min="4099" max="4115" width="7.28515625" style="113" customWidth="1"/>
    <col min="4116" max="4122" width="8.140625" style="113" customWidth="1"/>
    <col min="4123" max="4123" width="8.42578125" style="113" customWidth="1"/>
    <col min="4124" max="4124" width="0" style="113" hidden="1" customWidth="1"/>
    <col min="4125" max="4352" width="7.85546875" style="113"/>
    <col min="4353" max="4353" width="5" style="113" customWidth="1"/>
    <col min="4354" max="4354" width="17.85546875" style="113" customWidth="1"/>
    <col min="4355" max="4371" width="7.28515625" style="113" customWidth="1"/>
    <col min="4372" max="4378" width="8.140625" style="113" customWidth="1"/>
    <col min="4379" max="4379" width="8.42578125" style="113" customWidth="1"/>
    <col min="4380" max="4380" width="0" style="113" hidden="1" customWidth="1"/>
    <col min="4381" max="4608" width="7.85546875" style="113"/>
    <col min="4609" max="4609" width="5" style="113" customWidth="1"/>
    <col min="4610" max="4610" width="17.85546875" style="113" customWidth="1"/>
    <col min="4611" max="4627" width="7.28515625" style="113" customWidth="1"/>
    <col min="4628" max="4634" width="8.140625" style="113" customWidth="1"/>
    <col min="4635" max="4635" width="8.42578125" style="113" customWidth="1"/>
    <col min="4636" max="4636" width="0" style="113" hidden="1" customWidth="1"/>
    <col min="4637" max="4864" width="7.85546875" style="113"/>
    <col min="4865" max="4865" width="5" style="113" customWidth="1"/>
    <col min="4866" max="4866" width="17.85546875" style="113" customWidth="1"/>
    <col min="4867" max="4883" width="7.28515625" style="113" customWidth="1"/>
    <col min="4884" max="4890" width="8.140625" style="113" customWidth="1"/>
    <col min="4891" max="4891" width="8.42578125" style="113" customWidth="1"/>
    <col min="4892" max="4892" width="0" style="113" hidden="1" customWidth="1"/>
    <col min="4893" max="5120" width="7.85546875" style="113"/>
    <col min="5121" max="5121" width="5" style="113" customWidth="1"/>
    <col min="5122" max="5122" width="17.85546875" style="113" customWidth="1"/>
    <col min="5123" max="5139" width="7.28515625" style="113" customWidth="1"/>
    <col min="5140" max="5146" width="8.140625" style="113" customWidth="1"/>
    <col min="5147" max="5147" width="8.42578125" style="113" customWidth="1"/>
    <col min="5148" max="5148" width="0" style="113" hidden="1" customWidth="1"/>
    <col min="5149" max="5376" width="7.85546875" style="113"/>
    <col min="5377" max="5377" width="5" style="113" customWidth="1"/>
    <col min="5378" max="5378" width="17.85546875" style="113" customWidth="1"/>
    <col min="5379" max="5395" width="7.28515625" style="113" customWidth="1"/>
    <col min="5396" max="5402" width="8.140625" style="113" customWidth="1"/>
    <col min="5403" max="5403" width="8.42578125" style="113" customWidth="1"/>
    <col min="5404" max="5404" width="0" style="113" hidden="1" customWidth="1"/>
    <col min="5405" max="5632" width="7.85546875" style="113"/>
    <col min="5633" max="5633" width="5" style="113" customWidth="1"/>
    <col min="5634" max="5634" width="17.85546875" style="113" customWidth="1"/>
    <col min="5635" max="5651" width="7.28515625" style="113" customWidth="1"/>
    <col min="5652" max="5658" width="8.140625" style="113" customWidth="1"/>
    <col min="5659" max="5659" width="8.42578125" style="113" customWidth="1"/>
    <col min="5660" max="5660" width="0" style="113" hidden="1" customWidth="1"/>
    <col min="5661" max="5888" width="7.85546875" style="113"/>
    <col min="5889" max="5889" width="5" style="113" customWidth="1"/>
    <col min="5890" max="5890" width="17.85546875" style="113" customWidth="1"/>
    <col min="5891" max="5907" width="7.28515625" style="113" customWidth="1"/>
    <col min="5908" max="5914" width="8.140625" style="113" customWidth="1"/>
    <col min="5915" max="5915" width="8.42578125" style="113" customWidth="1"/>
    <col min="5916" max="5916" width="0" style="113" hidden="1" customWidth="1"/>
    <col min="5917" max="6144" width="7.85546875" style="113"/>
    <col min="6145" max="6145" width="5" style="113" customWidth="1"/>
    <col min="6146" max="6146" width="17.85546875" style="113" customWidth="1"/>
    <col min="6147" max="6163" width="7.28515625" style="113" customWidth="1"/>
    <col min="6164" max="6170" width="8.140625" style="113" customWidth="1"/>
    <col min="6171" max="6171" width="8.42578125" style="113" customWidth="1"/>
    <col min="6172" max="6172" width="0" style="113" hidden="1" customWidth="1"/>
    <col min="6173" max="6400" width="7.85546875" style="113"/>
    <col min="6401" max="6401" width="5" style="113" customWidth="1"/>
    <col min="6402" max="6402" width="17.85546875" style="113" customWidth="1"/>
    <col min="6403" max="6419" width="7.28515625" style="113" customWidth="1"/>
    <col min="6420" max="6426" width="8.140625" style="113" customWidth="1"/>
    <col min="6427" max="6427" width="8.42578125" style="113" customWidth="1"/>
    <col min="6428" max="6428" width="0" style="113" hidden="1" customWidth="1"/>
    <col min="6429" max="6656" width="7.85546875" style="113"/>
    <col min="6657" max="6657" width="5" style="113" customWidth="1"/>
    <col min="6658" max="6658" width="17.85546875" style="113" customWidth="1"/>
    <col min="6659" max="6675" width="7.28515625" style="113" customWidth="1"/>
    <col min="6676" max="6682" width="8.140625" style="113" customWidth="1"/>
    <col min="6683" max="6683" width="8.42578125" style="113" customWidth="1"/>
    <col min="6684" max="6684" width="0" style="113" hidden="1" customWidth="1"/>
    <col min="6685" max="6912" width="7.85546875" style="113"/>
    <col min="6913" max="6913" width="5" style="113" customWidth="1"/>
    <col min="6914" max="6914" width="17.85546875" style="113" customWidth="1"/>
    <col min="6915" max="6931" width="7.28515625" style="113" customWidth="1"/>
    <col min="6932" max="6938" width="8.140625" style="113" customWidth="1"/>
    <col min="6939" max="6939" width="8.42578125" style="113" customWidth="1"/>
    <col min="6940" max="6940" width="0" style="113" hidden="1" customWidth="1"/>
    <col min="6941" max="7168" width="7.85546875" style="113"/>
    <col min="7169" max="7169" width="5" style="113" customWidth="1"/>
    <col min="7170" max="7170" width="17.85546875" style="113" customWidth="1"/>
    <col min="7171" max="7187" width="7.28515625" style="113" customWidth="1"/>
    <col min="7188" max="7194" width="8.140625" style="113" customWidth="1"/>
    <col min="7195" max="7195" width="8.42578125" style="113" customWidth="1"/>
    <col min="7196" max="7196" width="0" style="113" hidden="1" customWidth="1"/>
    <col min="7197" max="7424" width="7.85546875" style="113"/>
    <col min="7425" max="7425" width="5" style="113" customWidth="1"/>
    <col min="7426" max="7426" width="17.85546875" style="113" customWidth="1"/>
    <col min="7427" max="7443" width="7.28515625" style="113" customWidth="1"/>
    <col min="7444" max="7450" width="8.140625" style="113" customWidth="1"/>
    <col min="7451" max="7451" width="8.42578125" style="113" customWidth="1"/>
    <col min="7452" max="7452" width="0" style="113" hidden="1" customWidth="1"/>
    <col min="7453" max="7680" width="7.85546875" style="113"/>
    <col min="7681" max="7681" width="5" style="113" customWidth="1"/>
    <col min="7682" max="7682" width="17.85546875" style="113" customWidth="1"/>
    <col min="7683" max="7699" width="7.28515625" style="113" customWidth="1"/>
    <col min="7700" max="7706" width="8.140625" style="113" customWidth="1"/>
    <col min="7707" max="7707" width="8.42578125" style="113" customWidth="1"/>
    <col min="7708" max="7708" width="0" style="113" hidden="1" customWidth="1"/>
    <col min="7709" max="7936" width="7.85546875" style="113"/>
    <col min="7937" max="7937" width="5" style="113" customWidth="1"/>
    <col min="7938" max="7938" width="17.85546875" style="113" customWidth="1"/>
    <col min="7939" max="7955" width="7.28515625" style="113" customWidth="1"/>
    <col min="7956" max="7962" width="8.140625" style="113" customWidth="1"/>
    <col min="7963" max="7963" width="8.42578125" style="113" customWidth="1"/>
    <col min="7964" max="7964" width="0" style="113" hidden="1" customWidth="1"/>
    <col min="7965" max="8192" width="7.85546875" style="113"/>
    <col min="8193" max="8193" width="5" style="113" customWidth="1"/>
    <col min="8194" max="8194" width="17.85546875" style="113" customWidth="1"/>
    <col min="8195" max="8211" width="7.28515625" style="113" customWidth="1"/>
    <col min="8212" max="8218" width="8.140625" style="113" customWidth="1"/>
    <col min="8219" max="8219" width="8.42578125" style="113" customWidth="1"/>
    <col min="8220" max="8220" width="0" style="113" hidden="1" customWidth="1"/>
    <col min="8221" max="8448" width="7.85546875" style="113"/>
    <col min="8449" max="8449" width="5" style="113" customWidth="1"/>
    <col min="8450" max="8450" width="17.85546875" style="113" customWidth="1"/>
    <col min="8451" max="8467" width="7.28515625" style="113" customWidth="1"/>
    <col min="8468" max="8474" width="8.140625" style="113" customWidth="1"/>
    <col min="8475" max="8475" width="8.42578125" style="113" customWidth="1"/>
    <col min="8476" max="8476" width="0" style="113" hidden="1" customWidth="1"/>
    <col min="8477" max="8704" width="7.85546875" style="113"/>
    <col min="8705" max="8705" width="5" style="113" customWidth="1"/>
    <col min="8706" max="8706" width="17.85546875" style="113" customWidth="1"/>
    <col min="8707" max="8723" width="7.28515625" style="113" customWidth="1"/>
    <col min="8724" max="8730" width="8.140625" style="113" customWidth="1"/>
    <col min="8731" max="8731" width="8.42578125" style="113" customWidth="1"/>
    <col min="8732" max="8732" width="0" style="113" hidden="1" customWidth="1"/>
    <col min="8733" max="8960" width="7.85546875" style="113"/>
    <col min="8961" max="8961" width="5" style="113" customWidth="1"/>
    <col min="8962" max="8962" width="17.85546875" style="113" customWidth="1"/>
    <col min="8963" max="8979" width="7.28515625" style="113" customWidth="1"/>
    <col min="8980" max="8986" width="8.140625" style="113" customWidth="1"/>
    <col min="8987" max="8987" width="8.42578125" style="113" customWidth="1"/>
    <col min="8988" max="8988" width="0" style="113" hidden="1" customWidth="1"/>
    <col min="8989" max="9216" width="7.85546875" style="113"/>
    <col min="9217" max="9217" width="5" style="113" customWidth="1"/>
    <col min="9218" max="9218" width="17.85546875" style="113" customWidth="1"/>
    <col min="9219" max="9235" width="7.28515625" style="113" customWidth="1"/>
    <col min="9236" max="9242" width="8.140625" style="113" customWidth="1"/>
    <col min="9243" max="9243" width="8.42578125" style="113" customWidth="1"/>
    <col min="9244" max="9244" width="0" style="113" hidden="1" customWidth="1"/>
    <col min="9245" max="9472" width="7.85546875" style="113"/>
    <col min="9473" max="9473" width="5" style="113" customWidth="1"/>
    <col min="9474" max="9474" width="17.85546875" style="113" customWidth="1"/>
    <col min="9475" max="9491" width="7.28515625" style="113" customWidth="1"/>
    <col min="9492" max="9498" width="8.140625" style="113" customWidth="1"/>
    <col min="9499" max="9499" width="8.42578125" style="113" customWidth="1"/>
    <col min="9500" max="9500" width="0" style="113" hidden="1" customWidth="1"/>
    <col min="9501" max="9728" width="7.85546875" style="113"/>
    <col min="9729" max="9729" width="5" style="113" customWidth="1"/>
    <col min="9730" max="9730" width="17.85546875" style="113" customWidth="1"/>
    <col min="9731" max="9747" width="7.28515625" style="113" customWidth="1"/>
    <col min="9748" max="9754" width="8.140625" style="113" customWidth="1"/>
    <col min="9755" max="9755" width="8.42578125" style="113" customWidth="1"/>
    <col min="9756" max="9756" width="0" style="113" hidden="1" customWidth="1"/>
    <col min="9757" max="9984" width="7.85546875" style="113"/>
    <col min="9985" max="9985" width="5" style="113" customWidth="1"/>
    <col min="9986" max="9986" width="17.85546875" style="113" customWidth="1"/>
    <col min="9987" max="10003" width="7.28515625" style="113" customWidth="1"/>
    <col min="10004" max="10010" width="8.140625" style="113" customWidth="1"/>
    <col min="10011" max="10011" width="8.42578125" style="113" customWidth="1"/>
    <col min="10012" max="10012" width="0" style="113" hidden="1" customWidth="1"/>
    <col min="10013" max="10240" width="7.85546875" style="113"/>
    <col min="10241" max="10241" width="5" style="113" customWidth="1"/>
    <col min="10242" max="10242" width="17.85546875" style="113" customWidth="1"/>
    <col min="10243" max="10259" width="7.28515625" style="113" customWidth="1"/>
    <col min="10260" max="10266" width="8.140625" style="113" customWidth="1"/>
    <col min="10267" max="10267" width="8.42578125" style="113" customWidth="1"/>
    <col min="10268" max="10268" width="0" style="113" hidden="1" customWidth="1"/>
    <col min="10269" max="10496" width="7.85546875" style="113"/>
    <col min="10497" max="10497" width="5" style="113" customWidth="1"/>
    <col min="10498" max="10498" width="17.85546875" style="113" customWidth="1"/>
    <col min="10499" max="10515" width="7.28515625" style="113" customWidth="1"/>
    <col min="10516" max="10522" width="8.140625" style="113" customWidth="1"/>
    <col min="10523" max="10523" width="8.42578125" style="113" customWidth="1"/>
    <col min="10524" max="10524" width="0" style="113" hidden="1" customWidth="1"/>
    <col min="10525" max="10752" width="7.85546875" style="113"/>
    <col min="10753" max="10753" width="5" style="113" customWidth="1"/>
    <col min="10754" max="10754" width="17.85546875" style="113" customWidth="1"/>
    <col min="10755" max="10771" width="7.28515625" style="113" customWidth="1"/>
    <col min="10772" max="10778" width="8.140625" style="113" customWidth="1"/>
    <col min="10779" max="10779" width="8.42578125" style="113" customWidth="1"/>
    <col min="10780" max="10780" width="0" style="113" hidden="1" customWidth="1"/>
    <col min="10781" max="11008" width="7.85546875" style="113"/>
    <col min="11009" max="11009" width="5" style="113" customWidth="1"/>
    <col min="11010" max="11010" width="17.85546875" style="113" customWidth="1"/>
    <col min="11011" max="11027" width="7.28515625" style="113" customWidth="1"/>
    <col min="11028" max="11034" width="8.140625" style="113" customWidth="1"/>
    <col min="11035" max="11035" width="8.42578125" style="113" customWidth="1"/>
    <col min="11036" max="11036" width="0" style="113" hidden="1" customWidth="1"/>
    <col min="11037" max="11264" width="7.85546875" style="113"/>
    <col min="11265" max="11265" width="5" style="113" customWidth="1"/>
    <col min="11266" max="11266" width="17.85546875" style="113" customWidth="1"/>
    <col min="11267" max="11283" width="7.28515625" style="113" customWidth="1"/>
    <col min="11284" max="11290" width="8.140625" style="113" customWidth="1"/>
    <col min="11291" max="11291" width="8.42578125" style="113" customWidth="1"/>
    <col min="11292" max="11292" width="0" style="113" hidden="1" customWidth="1"/>
    <col min="11293" max="11520" width="7.85546875" style="113"/>
    <col min="11521" max="11521" width="5" style="113" customWidth="1"/>
    <col min="11522" max="11522" width="17.85546875" style="113" customWidth="1"/>
    <col min="11523" max="11539" width="7.28515625" style="113" customWidth="1"/>
    <col min="11540" max="11546" width="8.140625" style="113" customWidth="1"/>
    <col min="11547" max="11547" width="8.42578125" style="113" customWidth="1"/>
    <col min="11548" max="11548" width="0" style="113" hidden="1" customWidth="1"/>
    <col min="11549" max="11776" width="7.85546875" style="113"/>
    <col min="11777" max="11777" width="5" style="113" customWidth="1"/>
    <col min="11778" max="11778" width="17.85546875" style="113" customWidth="1"/>
    <col min="11779" max="11795" width="7.28515625" style="113" customWidth="1"/>
    <col min="11796" max="11802" width="8.140625" style="113" customWidth="1"/>
    <col min="11803" max="11803" width="8.42578125" style="113" customWidth="1"/>
    <col min="11804" max="11804" width="0" style="113" hidden="1" customWidth="1"/>
    <col min="11805" max="12032" width="7.85546875" style="113"/>
    <col min="12033" max="12033" width="5" style="113" customWidth="1"/>
    <col min="12034" max="12034" width="17.85546875" style="113" customWidth="1"/>
    <col min="12035" max="12051" width="7.28515625" style="113" customWidth="1"/>
    <col min="12052" max="12058" width="8.140625" style="113" customWidth="1"/>
    <col min="12059" max="12059" width="8.42578125" style="113" customWidth="1"/>
    <col min="12060" max="12060" width="0" style="113" hidden="1" customWidth="1"/>
    <col min="12061" max="12288" width="7.85546875" style="113"/>
    <col min="12289" max="12289" width="5" style="113" customWidth="1"/>
    <col min="12290" max="12290" width="17.85546875" style="113" customWidth="1"/>
    <col min="12291" max="12307" width="7.28515625" style="113" customWidth="1"/>
    <col min="12308" max="12314" width="8.140625" style="113" customWidth="1"/>
    <col min="12315" max="12315" width="8.42578125" style="113" customWidth="1"/>
    <col min="12316" max="12316" width="0" style="113" hidden="1" customWidth="1"/>
    <col min="12317" max="12544" width="7.85546875" style="113"/>
    <col min="12545" max="12545" width="5" style="113" customWidth="1"/>
    <col min="12546" max="12546" width="17.85546875" style="113" customWidth="1"/>
    <col min="12547" max="12563" width="7.28515625" style="113" customWidth="1"/>
    <col min="12564" max="12570" width="8.140625" style="113" customWidth="1"/>
    <col min="12571" max="12571" width="8.42578125" style="113" customWidth="1"/>
    <col min="12572" max="12572" width="0" style="113" hidden="1" customWidth="1"/>
    <col min="12573" max="12800" width="7.85546875" style="113"/>
    <col min="12801" max="12801" width="5" style="113" customWidth="1"/>
    <col min="12802" max="12802" width="17.85546875" style="113" customWidth="1"/>
    <col min="12803" max="12819" width="7.28515625" style="113" customWidth="1"/>
    <col min="12820" max="12826" width="8.140625" style="113" customWidth="1"/>
    <col min="12827" max="12827" width="8.42578125" style="113" customWidth="1"/>
    <col min="12828" max="12828" width="0" style="113" hidden="1" customWidth="1"/>
    <col min="12829" max="13056" width="7.85546875" style="113"/>
    <col min="13057" max="13057" width="5" style="113" customWidth="1"/>
    <col min="13058" max="13058" width="17.85546875" style="113" customWidth="1"/>
    <col min="13059" max="13075" width="7.28515625" style="113" customWidth="1"/>
    <col min="13076" max="13082" width="8.140625" style="113" customWidth="1"/>
    <col min="13083" max="13083" width="8.42578125" style="113" customWidth="1"/>
    <col min="13084" max="13084" width="0" style="113" hidden="1" customWidth="1"/>
    <col min="13085" max="13312" width="7.85546875" style="113"/>
    <col min="13313" max="13313" width="5" style="113" customWidth="1"/>
    <col min="13314" max="13314" width="17.85546875" style="113" customWidth="1"/>
    <col min="13315" max="13331" width="7.28515625" style="113" customWidth="1"/>
    <col min="13332" max="13338" width="8.140625" style="113" customWidth="1"/>
    <col min="13339" max="13339" width="8.42578125" style="113" customWidth="1"/>
    <col min="13340" max="13340" width="0" style="113" hidden="1" customWidth="1"/>
    <col min="13341" max="13568" width="7.85546875" style="113"/>
    <col min="13569" max="13569" width="5" style="113" customWidth="1"/>
    <col min="13570" max="13570" width="17.85546875" style="113" customWidth="1"/>
    <col min="13571" max="13587" width="7.28515625" style="113" customWidth="1"/>
    <col min="13588" max="13594" width="8.140625" style="113" customWidth="1"/>
    <col min="13595" max="13595" width="8.42578125" style="113" customWidth="1"/>
    <col min="13596" max="13596" width="0" style="113" hidden="1" customWidth="1"/>
    <col min="13597" max="13824" width="7.85546875" style="113"/>
    <col min="13825" max="13825" width="5" style="113" customWidth="1"/>
    <col min="13826" max="13826" width="17.85546875" style="113" customWidth="1"/>
    <col min="13827" max="13843" width="7.28515625" style="113" customWidth="1"/>
    <col min="13844" max="13850" width="8.140625" style="113" customWidth="1"/>
    <col min="13851" max="13851" width="8.42578125" style="113" customWidth="1"/>
    <col min="13852" max="13852" width="0" style="113" hidden="1" customWidth="1"/>
    <col min="13853" max="14080" width="7.85546875" style="113"/>
    <col min="14081" max="14081" width="5" style="113" customWidth="1"/>
    <col min="14082" max="14082" width="17.85546875" style="113" customWidth="1"/>
    <col min="14083" max="14099" width="7.28515625" style="113" customWidth="1"/>
    <col min="14100" max="14106" width="8.140625" style="113" customWidth="1"/>
    <col min="14107" max="14107" width="8.42578125" style="113" customWidth="1"/>
    <col min="14108" max="14108" width="0" style="113" hidden="1" customWidth="1"/>
    <col min="14109" max="14336" width="7.85546875" style="113"/>
    <col min="14337" max="14337" width="5" style="113" customWidth="1"/>
    <col min="14338" max="14338" width="17.85546875" style="113" customWidth="1"/>
    <col min="14339" max="14355" width="7.28515625" style="113" customWidth="1"/>
    <col min="14356" max="14362" width="8.140625" style="113" customWidth="1"/>
    <col min="14363" max="14363" width="8.42578125" style="113" customWidth="1"/>
    <col min="14364" max="14364" width="0" style="113" hidden="1" customWidth="1"/>
    <col min="14365" max="14592" width="7.85546875" style="113"/>
    <col min="14593" max="14593" width="5" style="113" customWidth="1"/>
    <col min="14594" max="14594" width="17.85546875" style="113" customWidth="1"/>
    <col min="14595" max="14611" width="7.28515625" style="113" customWidth="1"/>
    <col min="14612" max="14618" width="8.140625" style="113" customWidth="1"/>
    <col min="14619" max="14619" width="8.42578125" style="113" customWidth="1"/>
    <col min="14620" max="14620" width="0" style="113" hidden="1" customWidth="1"/>
    <col min="14621" max="14848" width="7.85546875" style="113"/>
    <col min="14849" max="14849" width="5" style="113" customWidth="1"/>
    <col min="14850" max="14850" width="17.85546875" style="113" customWidth="1"/>
    <col min="14851" max="14867" width="7.28515625" style="113" customWidth="1"/>
    <col min="14868" max="14874" width="8.140625" style="113" customWidth="1"/>
    <col min="14875" max="14875" width="8.42578125" style="113" customWidth="1"/>
    <col min="14876" max="14876" width="0" style="113" hidden="1" customWidth="1"/>
    <col min="14877" max="15104" width="7.85546875" style="113"/>
    <col min="15105" max="15105" width="5" style="113" customWidth="1"/>
    <col min="15106" max="15106" width="17.85546875" style="113" customWidth="1"/>
    <col min="15107" max="15123" width="7.28515625" style="113" customWidth="1"/>
    <col min="15124" max="15130" width="8.140625" style="113" customWidth="1"/>
    <col min="15131" max="15131" width="8.42578125" style="113" customWidth="1"/>
    <col min="15132" max="15132" width="0" style="113" hidden="1" customWidth="1"/>
    <col min="15133" max="15360" width="7.85546875" style="113"/>
    <col min="15361" max="15361" width="5" style="113" customWidth="1"/>
    <col min="15362" max="15362" width="17.85546875" style="113" customWidth="1"/>
    <col min="15363" max="15379" width="7.28515625" style="113" customWidth="1"/>
    <col min="15380" max="15386" width="8.140625" style="113" customWidth="1"/>
    <col min="15387" max="15387" width="8.42578125" style="113" customWidth="1"/>
    <col min="15388" max="15388" width="0" style="113" hidden="1" customWidth="1"/>
    <col min="15389" max="15616" width="7.85546875" style="113"/>
    <col min="15617" max="15617" width="5" style="113" customWidth="1"/>
    <col min="15618" max="15618" width="17.85546875" style="113" customWidth="1"/>
    <col min="15619" max="15635" width="7.28515625" style="113" customWidth="1"/>
    <col min="15636" max="15642" width="8.140625" style="113" customWidth="1"/>
    <col min="15643" max="15643" width="8.42578125" style="113" customWidth="1"/>
    <col min="15644" max="15644" width="0" style="113" hidden="1" customWidth="1"/>
    <col min="15645" max="15872" width="7.85546875" style="113"/>
    <col min="15873" max="15873" width="5" style="113" customWidth="1"/>
    <col min="15874" max="15874" width="17.85546875" style="113" customWidth="1"/>
    <col min="15875" max="15891" width="7.28515625" style="113" customWidth="1"/>
    <col min="15892" max="15898" width="8.140625" style="113" customWidth="1"/>
    <col min="15899" max="15899" width="8.42578125" style="113" customWidth="1"/>
    <col min="15900" max="15900" width="0" style="113" hidden="1" customWidth="1"/>
    <col min="15901" max="16128" width="7.85546875" style="113"/>
    <col min="16129" max="16129" width="5" style="113" customWidth="1"/>
    <col min="16130" max="16130" width="17.85546875" style="113" customWidth="1"/>
    <col min="16131" max="16147" width="7.28515625" style="113" customWidth="1"/>
    <col min="16148" max="16154" width="8.140625" style="113" customWidth="1"/>
    <col min="16155" max="16155" width="8.42578125" style="113" customWidth="1"/>
    <col min="16156" max="16156" width="0" style="113" hidden="1" customWidth="1"/>
    <col min="16157" max="16384" width="7.85546875" style="113"/>
  </cols>
  <sheetData>
    <row r="1" spans="1:28" ht="35.25" customHeight="1" x14ac:dyDescent="0.3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 t="str">
        <f>'[1]Впишите фамилии!'!I1</f>
        <v>2013-14 уч.год</v>
      </c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x14ac:dyDescent="0.3">
      <c r="A2" s="114" t="s">
        <v>0</v>
      </c>
      <c r="B2" s="115" t="s">
        <v>1</v>
      </c>
      <c r="C2" s="133">
        <f>'[1]Впишите фамилии!'!Q27</f>
        <v>42265</v>
      </c>
      <c r="D2" s="133">
        <f>'[1]Впишите фамилии!'!Q28</f>
        <v>42283</v>
      </c>
      <c r="E2" s="133">
        <f>'[1]Впишите фамилии!'!Q29</f>
        <v>42299</v>
      </c>
      <c r="F2" s="133">
        <f>'[1]Впишите фамилии!'!Q30</f>
        <v>42702</v>
      </c>
      <c r="G2" s="133">
        <f>'[1]Впишите фамилии!'!Q31</f>
        <v>42714</v>
      </c>
      <c r="H2" s="133">
        <f>'[1]Впишите фамилии!'!Q32</f>
        <v>42383</v>
      </c>
      <c r="I2" s="133">
        <f>'[1]Впишите фамилии!'!Q33</f>
        <v>42396</v>
      </c>
      <c r="J2" s="133">
        <f>'[1]Впишите фамилии!'!Q34</f>
        <v>42405</v>
      </c>
      <c r="K2" s="133">
        <f>'[1]Впишите фамилии!'!Q35</f>
        <v>42406</v>
      </c>
      <c r="L2" s="133">
        <f>'[1]Впишите фамилии!'!Q36</f>
        <v>42418</v>
      </c>
      <c r="M2" s="116">
        <f>'[1]Впишите фамилии!'!Q37</f>
        <v>42424</v>
      </c>
      <c r="N2" s="116" t="str">
        <f>'[1]Впишите фамилии!'!Q38</f>
        <v>12 тест</v>
      </c>
      <c r="O2" s="116" t="str">
        <f>'[1]Впишите фамилии!'!Q39</f>
        <v>13 тест</v>
      </c>
      <c r="P2" s="116" t="str">
        <f>'[1]Впишите фамилии!'!Q40</f>
        <v>14 тест</v>
      </c>
      <c r="Q2" s="116" t="str">
        <f>'[1]Впишите фамилии!'!Q41</f>
        <v>15 тест</v>
      </c>
      <c r="R2" s="116" t="str">
        <f>'[1]Впишите фамилии!'!Q42</f>
        <v>16 тест</v>
      </c>
      <c r="S2" s="116" t="str">
        <f>'[1]Впишите фамилии!'!Q43</f>
        <v>17 тест</v>
      </c>
      <c r="T2" s="116" t="str">
        <f>'[1]Впишите фамилии!'!Q44</f>
        <v>18 тест</v>
      </c>
      <c r="U2" s="116" t="str">
        <f>'[1]Впишите фамилии!'!Q45</f>
        <v>19 тест</v>
      </c>
      <c r="V2" s="116" t="str">
        <f>'[1]Впишите фамилии!'!Q46</f>
        <v>20 тест</v>
      </c>
      <c r="W2" s="116" t="str">
        <f>'[1]Впишите фамилии!'!Q47</f>
        <v>21 тест</v>
      </c>
      <c r="X2" s="116" t="str">
        <f>'[1]Впишите фамилии!'!Q48</f>
        <v>22 тест</v>
      </c>
      <c r="Y2" s="116" t="str">
        <f>'[1]Впишите фамилии!'!Q49</f>
        <v>23 тест</v>
      </c>
      <c r="Z2" s="116" t="str">
        <f>'[1]Впишите фамилии!'!Q50</f>
        <v>24 тест</v>
      </c>
      <c r="AA2" s="116" t="str">
        <f>'[1]Впишите фамилии!'!Q51</f>
        <v>25 тест</v>
      </c>
      <c r="AB2" s="117" t="s">
        <v>39</v>
      </c>
    </row>
    <row r="3" spans="1:28" hidden="1" x14ac:dyDescent="0.3">
      <c r="A3" s="118"/>
      <c r="B3" s="119"/>
      <c r="C3" s="120">
        <f>IF('[1]18.09'!E34&gt;0,1)</f>
        <v>1</v>
      </c>
      <c r="D3" s="120">
        <f>IF('[1]6.10'!E34&gt;0,1)</f>
        <v>1</v>
      </c>
      <c r="E3" s="120">
        <f>IF('[1]22.10'!E34&gt;0,1)</f>
        <v>1</v>
      </c>
      <c r="F3" s="120">
        <f>IF('[1]28.11'!E34&gt;0,1)</f>
        <v>1</v>
      </c>
      <c r="G3" s="120">
        <f>IF('[1]10.12'!E34&gt;0,1)</f>
        <v>1</v>
      </c>
      <c r="H3" s="120">
        <f>IF('[1]14.01'!E34&gt;0,1)</f>
        <v>1</v>
      </c>
      <c r="I3" s="120">
        <f>IF('[1]27.01'!E34&gt;0,1)</f>
        <v>1</v>
      </c>
      <c r="J3" s="120">
        <f>IF('[1]5.02'!E34&gt;0,1)</f>
        <v>1</v>
      </c>
      <c r="K3" s="120">
        <f>IF('[1]6.02'!E34&gt;0,1)</f>
        <v>1</v>
      </c>
      <c r="L3" s="120">
        <f>IF('[1]18.02'!E34&gt;0,1)</f>
        <v>1</v>
      </c>
      <c r="M3" s="120" t="b">
        <f>IF('[1]11тест'!E34&gt;0,1)</f>
        <v>0</v>
      </c>
      <c r="N3" s="120" t="b">
        <f>IF('[1]12тест'!E34&gt;0,1)</f>
        <v>0</v>
      </c>
      <c r="O3" s="120" t="b">
        <f>IF('[1]13тест'!E34&gt;0,1)</f>
        <v>0</v>
      </c>
      <c r="P3" s="120" t="b">
        <f>IF('[1]14тест'!E34&gt;0,1)</f>
        <v>0</v>
      </c>
      <c r="Q3" s="120" t="b">
        <f>IF('[1]15тест'!E34&gt;0,1)</f>
        <v>0</v>
      </c>
      <c r="R3" s="120" t="b">
        <f>IF('[1]16тест'!E34&gt;0,1)</f>
        <v>0</v>
      </c>
      <c r="S3" s="120" t="b">
        <f>IF('[1]17тест'!E34&gt;0,1)</f>
        <v>0</v>
      </c>
      <c r="T3" s="120" t="b">
        <f>IF('[1]18тест'!E34&gt;0,1)</f>
        <v>0</v>
      </c>
      <c r="U3" s="120" t="b">
        <f>IF('[1]19тест'!E34&gt;0,1)</f>
        <v>0</v>
      </c>
      <c r="V3" s="120" t="b">
        <f>IF('[1]20тест'!E34&gt;0,1)</f>
        <v>0</v>
      </c>
      <c r="W3" s="120" t="b">
        <f>IF('[1]21тест'!E34&gt;0,1)</f>
        <v>0</v>
      </c>
      <c r="X3" s="120" t="b">
        <f>IF('[1]22тест'!E34&gt;0,1)</f>
        <v>0</v>
      </c>
      <c r="Y3" s="120" t="b">
        <f>IF('[1]23тест'!E34&gt;0,1)</f>
        <v>0</v>
      </c>
      <c r="Z3" s="120" t="b">
        <f>IF('[1]24тест'!E34&gt;0,1)</f>
        <v>0</v>
      </c>
      <c r="AA3" s="120" t="b">
        <f>IF('[1]25тест'!E34&gt;0,1)</f>
        <v>0</v>
      </c>
      <c r="AB3" s="121">
        <f>SUM(C3:AA3)</f>
        <v>10</v>
      </c>
    </row>
    <row r="4" spans="1:28" ht="17.25" customHeight="1" x14ac:dyDescent="0.3">
      <c r="A4" s="122">
        <v>1</v>
      </c>
      <c r="B4" s="114" t="str">
        <f>'[1]Впишите фамилии!'!B59</f>
        <v>11а</v>
      </c>
      <c r="C4" s="134">
        <f>'[1]сводн вед-сть'!D34</f>
        <v>67.857142857142861</v>
      </c>
      <c r="D4" s="134">
        <f>'[1]сводн вед-сть'!E34</f>
        <v>70.38095238095238</v>
      </c>
      <c r="E4" s="134">
        <f>'[1]сводн вед-сть'!F34</f>
        <v>66.263157894736835</v>
      </c>
      <c r="F4" s="134">
        <f>'[1]сводн вед-сть'!G34</f>
        <v>72.318181818181813</v>
      </c>
      <c r="G4" s="134">
        <f>'[1]сводн вед-сть'!H34</f>
        <v>70.19047619047619</v>
      </c>
      <c r="H4" s="134">
        <f>'[1]сводн вед-сть'!I34</f>
        <v>80.400000000000006</v>
      </c>
      <c r="I4" s="134">
        <f>'[1]сводн вед-сть'!J34</f>
        <v>83.13636363636364</v>
      </c>
      <c r="J4" s="134">
        <f>'[1]сводн вед-сть'!K34</f>
        <v>82.45</v>
      </c>
      <c r="K4" s="134">
        <f>'[1]сводн вед-сть'!L34</f>
        <v>79.099999999999994</v>
      </c>
      <c r="L4" s="134">
        <f>'[1]сводн вед-сть'!M34</f>
        <v>87.666666666666671</v>
      </c>
      <c r="M4" s="134">
        <f>'[1]сводн вед-сть'!N34</f>
        <v>0</v>
      </c>
      <c r="N4" s="134">
        <f>'[1]сводн вед-сть'!O34</f>
        <v>0</v>
      </c>
      <c r="O4" s="134">
        <f>'[1]сводн вед-сть'!P34</f>
        <v>0</v>
      </c>
      <c r="P4" s="134">
        <f>'[1]сводн вед-сть'!Q34</f>
        <v>0</v>
      </c>
      <c r="Q4" s="134">
        <f>'[1]сводн вед-сть'!R34</f>
        <v>0</v>
      </c>
      <c r="R4" s="134">
        <f>'[1]сводн вед-сть'!S34</f>
        <v>0</v>
      </c>
      <c r="S4" s="134">
        <f>'[1]сводн вед-сть'!T34</f>
        <v>0</v>
      </c>
      <c r="T4" s="134">
        <f>'[1]сводн вед-сть'!U34</f>
        <v>0</v>
      </c>
      <c r="U4" s="134">
        <f>'[1]сводн вед-сть'!V34</f>
        <v>0</v>
      </c>
      <c r="V4" s="134">
        <f>'[1]сводн вед-сть'!W34</f>
        <v>0</v>
      </c>
      <c r="W4" s="134">
        <f>'[1]сводн вед-сть'!X34</f>
        <v>0</v>
      </c>
      <c r="X4" s="134">
        <f>'[1]сводн вед-сть'!Y34</f>
        <v>0</v>
      </c>
      <c r="Y4" s="134">
        <f>'[1]сводн вед-сть'!Z34</f>
        <v>0</v>
      </c>
      <c r="Z4" s="134">
        <f>'[1]сводн вед-сть'!AA34</f>
        <v>0</v>
      </c>
      <c r="AA4" s="135">
        <f>'[1]сводн вед-сть'!AB34</f>
        <v>0</v>
      </c>
      <c r="AB4" s="134">
        <f>'[1]сводн вед-сть'!AC34</f>
        <v>75.976294144452041</v>
      </c>
    </row>
    <row r="5" spans="1:28" ht="17.25" customHeight="1" x14ac:dyDescent="0.3">
      <c r="A5" s="122"/>
      <c r="B5" s="122" t="s">
        <v>48</v>
      </c>
      <c r="C5" s="123">
        <f>'[1]русс яз'!D34</f>
        <v>15.142857142857142</v>
      </c>
      <c r="D5" s="123">
        <f>'[1]русс яз'!E34</f>
        <v>15.904761904761905</v>
      </c>
      <c r="E5" s="123">
        <f>'[1]русс яз'!F34</f>
        <v>13.684210526315789</v>
      </c>
      <c r="F5" s="123">
        <f>'[1]русс яз'!G34</f>
        <v>16.454545454545453</v>
      </c>
      <c r="G5" s="123">
        <f>'[1]русс яз'!H34</f>
        <v>13.761904761904763</v>
      </c>
      <c r="H5" s="123">
        <f>'[1]русс яз'!I34</f>
        <v>16.7</v>
      </c>
      <c r="I5" s="123">
        <f>'[1]русс яз'!J34</f>
        <v>16.954545454545453</v>
      </c>
      <c r="J5" s="123">
        <f>'[1]русс яз'!K34</f>
        <v>16.350000000000001</v>
      </c>
      <c r="K5" s="123">
        <f>'[1]русс яз'!L34</f>
        <v>15.6</v>
      </c>
      <c r="L5" s="123">
        <f>'[1]русс яз'!M34</f>
        <v>18.416666666666668</v>
      </c>
      <c r="M5" s="123">
        <f>'[1]русс яз'!N34</f>
        <v>0</v>
      </c>
      <c r="N5" s="123">
        <f>'[1]русс яз'!O34</f>
        <v>0</v>
      </c>
      <c r="O5" s="123">
        <f>'[1]русс яз'!P34</f>
        <v>0</v>
      </c>
      <c r="P5" s="123">
        <f>'[1]русс яз'!Q34</f>
        <v>0</v>
      </c>
      <c r="Q5" s="123">
        <f>'[1]русс яз'!R34</f>
        <v>0</v>
      </c>
      <c r="R5" s="123">
        <f>'[1]русс яз'!S34</f>
        <v>0</v>
      </c>
      <c r="S5" s="123">
        <f>'[1]русс яз'!T34</f>
        <v>0</v>
      </c>
      <c r="T5" s="123">
        <f>'[1]русс яз'!U34</f>
        <v>0</v>
      </c>
      <c r="U5" s="123">
        <f>'[1]русс яз'!V34</f>
        <v>0</v>
      </c>
      <c r="V5" s="123">
        <f>'[1]русс яз'!W34</f>
        <v>0</v>
      </c>
      <c r="W5" s="123">
        <f>'[1]русс яз'!X34</f>
        <v>0</v>
      </c>
      <c r="X5" s="123">
        <f>'[1]русс яз'!Y34</f>
        <v>0</v>
      </c>
      <c r="Y5" s="123">
        <f>'[1]русс яз'!Z34</f>
        <v>0</v>
      </c>
      <c r="Z5" s="123">
        <f>'[1]русс яз'!AA34</f>
        <v>0</v>
      </c>
      <c r="AA5" s="123">
        <f>'[1]русс яз'!AB34</f>
        <v>0</v>
      </c>
      <c r="AB5" s="123">
        <f>'[1]русс яз'!AC34</f>
        <v>15.896949191159717</v>
      </c>
    </row>
    <row r="6" spans="1:28" ht="17.25" customHeight="1" x14ac:dyDescent="0.3">
      <c r="A6" s="122"/>
      <c r="B6" s="122" t="s">
        <v>49</v>
      </c>
      <c r="C6" s="123">
        <f>'[1]каз яз'!D34</f>
        <v>14.80952380952381</v>
      </c>
      <c r="D6" s="123">
        <f>'[1]каз яз'!E34</f>
        <v>17.80952380952381</v>
      </c>
      <c r="E6" s="123">
        <f>'[1]каз яз'!F34</f>
        <v>16.210526315789473</v>
      </c>
      <c r="F6" s="123">
        <f>'[1]каз яз'!G34</f>
        <v>14.5</v>
      </c>
      <c r="G6" s="123">
        <f>'[1]каз яз'!H34</f>
        <v>17.095238095238095</v>
      </c>
      <c r="H6" s="123">
        <f>'[1]каз яз'!I34</f>
        <v>17.95</v>
      </c>
      <c r="I6" s="123">
        <f>'[1]каз яз'!J34</f>
        <v>18.40909090909091</v>
      </c>
      <c r="J6" s="123">
        <f>'[1]каз яз'!K34</f>
        <v>19.2</v>
      </c>
      <c r="K6" s="123">
        <f>'[1]каз яз'!L34</f>
        <v>17.8</v>
      </c>
      <c r="L6" s="123">
        <f>'[1]каз яз'!M34</f>
        <v>20.25</v>
      </c>
      <c r="M6" s="123">
        <f>'[1]каз яз'!N34</f>
        <v>0</v>
      </c>
      <c r="N6" s="123">
        <f>'[1]каз яз'!O34</f>
        <v>0</v>
      </c>
      <c r="O6" s="123">
        <f>'[1]каз яз'!P34</f>
        <v>0</v>
      </c>
      <c r="P6" s="123">
        <f>'[1]каз яз'!Q34</f>
        <v>0</v>
      </c>
      <c r="Q6" s="123">
        <f>'[1]каз яз'!R34</f>
        <v>0</v>
      </c>
      <c r="R6" s="123">
        <f>'[1]каз яз'!S34</f>
        <v>0</v>
      </c>
      <c r="S6" s="123">
        <f>'[1]каз яз'!T34</f>
        <v>0</v>
      </c>
      <c r="T6" s="123">
        <f>'[1]каз яз'!U34</f>
        <v>0</v>
      </c>
      <c r="U6" s="123">
        <f>'[1]каз яз'!V34</f>
        <v>0</v>
      </c>
      <c r="V6" s="123">
        <f>'[1]каз яз'!W34</f>
        <v>0</v>
      </c>
      <c r="W6" s="123">
        <f>'[1]каз яз'!X34</f>
        <v>0</v>
      </c>
      <c r="X6" s="123">
        <f>'[1]каз яз'!Y34</f>
        <v>0</v>
      </c>
      <c r="Y6" s="123">
        <f>'[1]каз яз'!Z34</f>
        <v>0</v>
      </c>
      <c r="Z6" s="123">
        <f>'[1]каз яз'!AA34</f>
        <v>0</v>
      </c>
      <c r="AA6" s="123">
        <f>'[1]каз яз'!AB34</f>
        <v>0</v>
      </c>
      <c r="AB6" s="123">
        <f>'[1]каз яз'!AC34</f>
        <v>17.403390293916608</v>
      </c>
    </row>
    <row r="7" spans="1:28" ht="17.25" customHeight="1" x14ac:dyDescent="0.3">
      <c r="A7" s="122"/>
      <c r="B7" s="122" t="s">
        <v>50</v>
      </c>
      <c r="C7" s="123">
        <f>'[1]ист РК'!D34</f>
        <v>10.238095238095237</v>
      </c>
      <c r="D7" s="123">
        <f>'[1]ист РК'!E34</f>
        <v>10.952380952380953</v>
      </c>
      <c r="E7" s="123">
        <f>'[1]ист РК'!F34</f>
        <v>11.736842105263158</v>
      </c>
      <c r="F7" s="123">
        <f>'[1]ист РК'!G34</f>
        <v>13.318181818181818</v>
      </c>
      <c r="G7" s="123">
        <f>'[1]ист РК'!H34</f>
        <v>11.619047619047619</v>
      </c>
      <c r="H7" s="123">
        <f>'[1]ист РК'!I34</f>
        <v>15</v>
      </c>
      <c r="I7" s="123">
        <f>'[1]ист РК'!J34</f>
        <v>16.045454545454547</v>
      </c>
      <c r="J7" s="123">
        <f>'[1]ист РК'!K34</f>
        <v>15.5</v>
      </c>
      <c r="K7" s="123">
        <f>'[1]ист РК'!L34</f>
        <v>13.8</v>
      </c>
      <c r="L7" s="123">
        <f>'[1]ист РК'!M34</f>
        <v>15.5</v>
      </c>
      <c r="M7" s="123">
        <f>'[1]ист РК'!N34</f>
        <v>0</v>
      </c>
      <c r="N7" s="123">
        <f>'[1]ист РК'!O34</f>
        <v>0</v>
      </c>
      <c r="O7" s="123">
        <f>'[1]ист РК'!P34</f>
        <v>0</v>
      </c>
      <c r="P7" s="123">
        <f>'[1]ист РК'!Q34</f>
        <v>0</v>
      </c>
      <c r="Q7" s="123">
        <f>'[1]ист РК'!R34</f>
        <v>0</v>
      </c>
      <c r="R7" s="123">
        <f>'[1]ист РК'!S34</f>
        <v>0</v>
      </c>
      <c r="S7" s="123">
        <f>'[1]ист РК'!T34</f>
        <v>0</v>
      </c>
      <c r="T7" s="123">
        <f>'[1]ист РК'!U34</f>
        <v>0</v>
      </c>
      <c r="U7" s="123">
        <f>'[1]ист РК'!V34</f>
        <v>0</v>
      </c>
      <c r="V7" s="123">
        <f>'[1]ист РК'!W34</f>
        <v>0</v>
      </c>
      <c r="W7" s="123">
        <f>'[1]ист РК'!X34</f>
        <v>0</v>
      </c>
      <c r="X7" s="123">
        <f>'[1]ист РК'!Y34</f>
        <v>0</v>
      </c>
      <c r="Y7" s="123">
        <f>'[1]ист РК'!Z34</f>
        <v>0</v>
      </c>
      <c r="Z7" s="123">
        <f>'[1]ист РК'!AA34</f>
        <v>0</v>
      </c>
      <c r="AA7" s="123">
        <f>'[1]ист РК'!AB34</f>
        <v>0</v>
      </c>
      <c r="AB7" s="123">
        <f>'[1]ист РК'!AC34</f>
        <v>13.371000227842334</v>
      </c>
    </row>
    <row r="8" spans="1:28" ht="17.25" customHeight="1" x14ac:dyDescent="0.3">
      <c r="A8" s="122"/>
      <c r="B8" s="122" t="s">
        <v>32</v>
      </c>
      <c r="C8" s="123">
        <f>[1]матем!D34</f>
        <v>13.380952380952381</v>
      </c>
      <c r="D8" s="123">
        <f>[1]матем!E34</f>
        <v>10.904761904761905</v>
      </c>
      <c r="E8" s="123">
        <f>[1]матем!F34</f>
        <v>10.578947368421053</v>
      </c>
      <c r="F8" s="123">
        <f>[1]матем!G34</f>
        <v>14.136363636363637</v>
      </c>
      <c r="G8" s="123">
        <f>[1]матем!H34</f>
        <v>14.19047619047619</v>
      </c>
      <c r="H8" s="123">
        <f>[1]матем!I34</f>
        <v>13.3</v>
      </c>
      <c r="I8" s="123">
        <f>[1]матем!J34</f>
        <v>13.454545454545455</v>
      </c>
      <c r="J8" s="123">
        <f>[1]матем!K34</f>
        <v>14.3</v>
      </c>
      <c r="K8" s="123">
        <f>[1]матем!L34</f>
        <v>14.95</v>
      </c>
      <c r="L8" s="123">
        <f>[1]матем!M34</f>
        <v>15.833333333333334</v>
      </c>
      <c r="M8" s="123">
        <f>[1]матем!N34</f>
        <v>0</v>
      </c>
      <c r="N8" s="123">
        <f>[1]матем!O34</f>
        <v>0</v>
      </c>
      <c r="O8" s="123">
        <f>[1]матем!P34</f>
        <v>0</v>
      </c>
      <c r="P8" s="123">
        <f>[1]матем!Q34</f>
        <v>0</v>
      </c>
      <c r="Q8" s="123">
        <f>[1]матем!R34</f>
        <v>0</v>
      </c>
      <c r="R8" s="123">
        <f>[1]матем!S34</f>
        <v>0</v>
      </c>
      <c r="S8" s="123">
        <f>[1]матем!T34</f>
        <v>0</v>
      </c>
      <c r="T8" s="123">
        <f>[1]матем!U34</f>
        <v>0</v>
      </c>
      <c r="U8" s="123">
        <f>[1]матем!V34</f>
        <v>0</v>
      </c>
      <c r="V8" s="123">
        <f>[1]матем!W34</f>
        <v>0</v>
      </c>
      <c r="W8" s="123">
        <f>[1]матем!X34</f>
        <v>0</v>
      </c>
      <c r="X8" s="123">
        <f>[1]матем!Y34</f>
        <v>0</v>
      </c>
      <c r="Y8" s="123">
        <f>[1]матем!Z34</f>
        <v>0</v>
      </c>
      <c r="Z8" s="123">
        <f>[1]матем!AA34</f>
        <v>0</v>
      </c>
      <c r="AA8" s="123">
        <f>[1]матем!AB34</f>
        <v>0</v>
      </c>
      <c r="AB8" s="123">
        <f>[1]матем!AC34</f>
        <v>13.502938026885394</v>
      </c>
    </row>
    <row r="9" spans="1:28" ht="17.25" customHeight="1" x14ac:dyDescent="0.3">
      <c r="A9" s="122">
        <v>2</v>
      </c>
      <c r="B9" s="114" t="str">
        <f>'[1]Впишите фамилии!'!F59</f>
        <v>11б</v>
      </c>
      <c r="C9" s="134">
        <f>'[1]сводн вед-сть'!D65</f>
        <v>57.466666666666669</v>
      </c>
      <c r="D9" s="134">
        <f>'[1]сводн вед-сть'!E65</f>
        <v>67.25</v>
      </c>
      <c r="E9" s="134">
        <f>'[1]сводн вед-сть'!F65</f>
        <v>63.473684210526315</v>
      </c>
      <c r="F9" s="134">
        <f>'[1]сводн вед-сть'!G65</f>
        <v>78.5</v>
      </c>
      <c r="G9" s="134">
        <f>'[1]сводн вед-сть'!H65</f>
        <v>66.849999999999994</v>
      </c>
      <c r="H9" s="134">
        <f>'[1]сводн вед-сть'!I65</f>
        <v>79</v>
      </c>
      <c r="I9" s="134">
        <f>'[1]сводн вед-сть'!J65</f>
        <v>81.599999999999994</v>
      </c>
      <c r="J9" s="134">
        <f>'[1]сводн вед-сть'!K65</f>
        <v>83.352941176470594</v>
      </c>
      <c r="K9" s="134">
        <f>'[1]сводн вед-сть'!L65</f>
        <v>75.2</v>
      </c>
      <c r="L9" s="134">
        <f>'[1]сводн вед-сть'!M65</f>
        <v>83.692307692307693</v>
      </c>
      <c r="M9" s="134">
        <f>'[1]сводн вед-сть'!N65</f>
        <v>0</v>
      </c>
      <c r="N9" s="134">
        <f>'[1]сводн вед-сть'!O65</f>
        <v>0</v>
      </c>
      <c r="O9" s="134">
        <f>'[1]сводн вед-сть'!P65</f>
        <v>0</v>
      </c>
      <c r="P9" s="134">
        <f>'[1]сводн вед-сть'!Q65</f>
        <v>0</v>
      </c>
      <c r="Q9" s="134">
        <f>'[1]сводн вед-сть'!R65</f>
        <v>0</v>
      </c>
      <c r="R9" s="134">
        <f>'[1]сводн вед-сть'!S65</f>
        <v>0</v>
      </c>
      <c r="S9" s="134">
        <f>'[1]сводн вед-сть'!T65</f>
        <v>0</v>
      </c>
      <c r="T9" s="134">
        <f>'[1]сводн вед-сть'!U65</f>
        <v>0</v>
      </c>
      <c r="U9" s="134">
        <f>'[1]сводн вед-сть'!V65</f>
        <v>0</v>
      </c>
      <c r="V9" s="134">
        <f>'[1]сводн вед-сть'!W65</f>
        <v>0</v>
      </c>
      <c r="W9" s="134">
        <f>'[1]сводн вед-сть'!X65</f>
        <v>0</v>
      </c>
      <c r="X9" s="134">
        <f>'[1]сводн вед-сть'!Y65</f>
        <v>0</v>
      </c>
      <c r="Y9" s="134">
        <f>'[1]сводн вед-сть'!Z65</f>
        <v>0</v>
      </c>
      <c r="Z9" s="134">
        <f>'[1]сводн вед-сть'!AA65</f>
        <v>0</v>
      </c>
      <c r="AA9" s="135">
        <f>'[1]сводн вед-сть'!AB65</f>
        <v>0</v>
      </c>
      <c r="AB9" s="134">
        <f>'[1]сводн вед-сть'!AC65</f>
        <v>73.638559974597143</v>
      </c>
    </row>
    <row r="10" spans="1:28" ht="17.25" customHeight="1" x14ac:dyDescent="0.3">
      <c r="A10" s="122"/>
      <c r="B10" s="122" t="s">
        <v>48</v>
      </c>
      <c r="C10" s="123">
        <f>'[1]русс яз'!D65</f>
        <v>14</v>
      </c>
      <c r="D10" s="123">
        <f>'[1]русс яз'!E65</f>
        <v>15.15</v>
      </c>
      <c r="E10" s="123">
        <f>'[1]русс яз'!F65</f>
        <v>14.894736842105264</v>
      </c>
      <c r="F10" s="123">
        <f>'[1]русс яз'!G65</f>
        <v>16.45</v>
      </c>
      <c r="G10" s="123">
        <f>'[1]русс яз'!H65</f>
        <v>13.75</v>
      </c>
      <c r="H10" s="123">
        <f>'[1]русс яз'!I65</f>
        <v>16.421052631578949</v>
      </c>
      <c r="I10" s="123">
        <f>'[1]русс яз'!J65</f>
        <v>17.5</v>
      </c>
      <c r="J10" s="123">
        <f>'[1]русс яз'!K65</f>
        <v>17.294117647058822</v>
      </c>
      <c r="K10" s="123">
        <f>'[1]русс яз'!L65</f>
        <v>15.533333333333333</v>
      </c>
      <c r="L10" s="123">
        <f>'[1]русс яз'!M65</f>
        <v>17.76923076923077</v>
      </c>
      <c r="M10" s="123">
        <f>'[1]русс яз'!N65</f>
        <v>0</v>
      </c>
      <c r="N10" s="123">
        <f>'[1]русс яз'!O65</f>
        <v>0</v>
      </c>
      <c r="O10" s="123">
        <f>'[1]русс яз'!P65</f>
        <v>0</v>
      </c>
      <c r="P10" s="123">
        <f>'[1]русс яз'!Q65</f>
        <v>0</v>
      </c>
      <c r="Q10" s="123">
        <f>'[1]русс яз'!R65</f>
        <v>0</v>
      </c>
      <c r="R10" s="123">
        <f>'[1]русс яз'!S65</f>
        <v>0</v>
      </c>
      <c r="S10" s="123">
        <f>'[1]русс яз'!T65</f>
        <v>0</v>
      </c>
      <c r="T10" s="123">
        <f>'[1]русс яз'!U65</f>
        <v>0</v>
      </c>
      <c r="U10" s="123">
        <f>'[1]русс яз'!V65</f>
        <v>0</v>
      </c>
      <c r="V10" s="123">
        <f>'[1]русс яз'!W65</f>
        <v>0</v>
      </c>
      <c r="W10" s="123">
        <f>'[1]русс яз'!X65</f>
        <v>0</v>
      </c>
      <c r="X10" s="123">
        <f>'[1]русс яз'!Y65</f>
        <v>0</v>
      </c>
      <c r="Y10" s="123">
        <f>'[1]русс яз'!Z65</f>
        <v>0</v>
      </c>
      <c r="Z10" s="123">
        <f>'[1]русс яз'!AA65</f>
        <v>0</v>
      </c>
      <c r="AA10" s="123">
        <f>'[1]русс яз'!AB65</f>
        <v>0</v>
      </c>
      <c r="AB10" s="123">
        <f>'[1]русс яз'!AC65</f>
        <v>15.876247122330716</v>
      </c>
    </row>
    <row r="11" spans="1:28" ht="17.25" customHeight="1" x14ac:dyDescent="0.3">
      <c r="A11" s="122"/>
      <c r="B11" s="122" t="s">
        <v>49</v>
      </c>
      <c r="C11" s="123">
        <f>'[1]каз яз'!D65</f>
        <v>14.6</v>
      </c>
      <c r="D11" s="123">
        <f>'[1]каз яз'!E65</f>
        <v>18.149999999999999</v>
      </c>
      <c r="E11" s="123">
        <f>'[1]каз яз'!F65</f>
        <v>15</v>
      </c>
      <c r="F11" s="123">
        <f>'[1]каз яз'!G65</f>
        <v>18.850000000000001</v>
      </c>
      <c r="G11" s="123">
        <f>'[1]каз яз'!H65</f>
        <v>16.850000000000001</v>
      </c>
      <c r="H11" s="123">
        <f>'[1]каз яз'!I65</f>
        <v>17.210526315789473</v>
      </c>
      <c r="I11" s="123">
        <f>'[1]каз яз'!J65</f>
        <v>19.05</v>
      </c>
      <c r="J11" s="123">
        <f>'[1]каз яз'!K65</f>
        <v>19.470588235294116</v>
      </c>
      <c r="K11" s="123">
        <f>'[1]каз яз'!L65</f>
        <v>16.866666666666667</v>
      </c>
      <c r="L11" s="123">
        <f>'[1]каз яз'!M65</f>
        <v>19.307692307692307</v>
      </c>
      <c r="M11" s="123">
        <f>'[1]каз яз'!N65</f>
        <v>0</v>
      </c>
      <c r="N11" s="123">
        <f>'[1]каз яз'!O65</f>
        <v>0</v>
      </c>
      <c r="O11" s="123">
        <f>'[1]каз яз'!P65</f>
        <v>0</v>
      </c>
      <c r="P11" s="123">
        <f>'[1]каз яз'!Q65</f>
        <v>0</v>
      </c>
      <c r="Q11" s="123">
        <f>'[1]каз яз'!R65</f>
        <v>0</v>
      </c>
      <c r="R11" s="123">
        <f>'[1]каз яз'!S65</f>
        <v>0</v>
      </c>
      <c r="S11" s="123">
        <f>'[1]каз яз'!T65</f>
        <v>0</v>
      </c>
      <c r="T11" s="123">
        <f>'[1]каз яз'!U65</f>
        <v>0</v>
      </c>
      <c r="U11" s="123">
        <f>'[1]каз яз'!V65</f>
        <v>0</v>
      </c>
      <c r="V11" s="123">
        <f>'[1]каз яз'!W65</f>
        <v>0</v>
      </c>
      <c r="W11" s="123">
        <f>'[1]каз яз'!X65</f>
        <v>0</v>
      </c>
      <c r="X11" s="123">
        <f>'[1]каз яз'!Y65</f>
        <v>0</v>
      </c>
      <c r="Y11" s="123">
        <f>'[1]каз яз'!Z65</f>
        <v>0</v>
      </c>
      <c r="Z11" s="123">
        <f>'[1]каз яз'!AA65</f>
        <v>0</v>
      </c>
      <c r="AA11" s="123">
        <f>'[1]каз яз'!AB65</f>
        <v>0</v>
      </c>
      <c r="AB11" s="123">
        <f>'[1]каз яз'!AC65</f>
        <v>17.535547352544256</v>
      </c>
    </row>
    <row r="12" spans="1:28" ht="17.25" customHeight="1" x14ac:dyDescent="0.3">
      <c r="A12" s="122"/>
      <c r="B12" s="122" t="s">
        <v>50</v>
      </c>
      <c r="C12" s="123">
        <f>'[1]ист РК'!D65</f>
        <v>11.2</v>
      </c>
      <c r="D12" s="123">
        <f>'[1]ист РК'!E65</f>
        <v>12.05</v>
      </c>
      <c r="E12" s="123">
        <f>'[1]ист РК'!F65</f>
        <v>13.210526315789474</v>
      </c>
      <c r="F12" s="123">
        <f>'[1]ист РК'!G65</f>
        <v>15.25</v>
      </c>
      <c r="G12" s="123">
        <f>'[1]ист РК'!H65</f>
        <v>13.1</v>
      </c>
      <c r="H12" s="123">
        <f>'[1]ист РК'!I65</f>
        <v>16.368421052631579</v>
      </c>
      <c r="I12" s="123">
        <f>'[1]ист РК'!J65</f>
        <v>17.100000000000001</v>
      </c>
      <c r="J12" s="123">
        <f>'[1]ист РК'!K65</f>
        <v>16.235294117647058</v>
      </c>
      <c r="K12" s="123">
        <f>'[1]ист РК'!L65</f>
        <v>14.866666666666667</v>
      </c>
      <c r="L12" s="123">
        <f>'[1]ист РК'!M65</f>
        <v>15.615384615384615</v>
      </c>
      <c r="M12" s="123">
        <f>'[1]ист РК'!N65</f>
        <v>0</v>
      </c>
      <c r="N12" s="123">
        <f>'[1]ист РК'!O65</f>
        <v>0</v>
      </c>
      <c r="O12" s="123">
        <f>'[1]ист РК'!P65</f>
        <v>0</v>
      </c>
      <c r="P12" s="123">
        <f>'[1]ист РК'!Q65</f>
        <v>0</v>
      </c>
      <c r="Q12" s="123">
        <f>'[1]ист РК'!R65</f>
        <v>0</v>
      </c>
      <c r="R12" s="123">
        <f>'[1]ист РК'!S65</f>
        <v>0</v>
      </c>
      <c r="S12" s="123">
        <f>'[1]ист РК'!T65</f>
        <v>0</v>
      </c>
      <c r="T12" s="123">
        <f>'[1]ист РК'!U65</f>
        <v>0</v>
      </c>
      <c r="U12" s="123">
        <f>'[1]ист РК'!V65</f>
        <v>0</v>
      </c>
      <c r="V12" s="123">
        <f>'[1]ист РК'!W65</f>
        <v>0</v>
      </c>
      <c r="W12" s="123">
        <f>'[1]ист РК'!X65</f>
        <v>0</v>
      </c>
      <c r="X12" s="123">
        <f>'[1]ист РК'!Y65</f>
        <v>0</v>
      </c>
      <c r="Y12" s="123">
        <f>'[1]ист РК'!Z65</f>
        <v>0</v>
      </c>
      <c r="Z12" s="123">
        <f>'[1]ист РК'!AA65</f>
        <v>0</v>
      </c>
      <c r="AA12" s="123">
        <f>'[1]ист РК'!AB65</f>
        <v>0</v>
      </c>
      <c r="AB12" s="123">
        <f>'[1]ист РК'!AC65</f>
        <v>14.499629276811939</v>
      </c>
    </row>
    <row r="13" spans="1:28" ht="17.25" customHeight="1" x14ac:dyDescent="0.3">
      <c r="A13" s="122"/>
      <c r="B13" s="122" t="s">
        <v>32</v>
      </c>
      <c r="C13" s="123">
        <f>[1]матем!D65</f>
        <v>8.5333333333333332</v>
      </c>
      <c r="D13" s="123">
        <f>[1]матем!E65</f>
        <v>9.6</v>
      </c>
      <c r="E13" s="123">
        <f>[1]матем!F65</f>
        <v>8.0526315789473681</v>
      </c>
      <c r="F13" s="123">
        <f>[1]матем!G65</f>
        <v>13.95</v>
      </c>
      <c r="G13" s="123">
        <f>[1]матем!H65</f>
        <v>11.3</v>
      </c>
      <c r="H13" s="123">
        <f>[1]матем!I65</f>
        <v>13.631578947368421</v>
      </c>
      <c r="I13" s="123">
        <f>[1]матем!J65</f>
        <v>12.15</v>
      </c>
      <c r="J13" s="123">
        <f>[1]матем!K65</f>
        <v>15</v>
      </c>
      <c r="K13" s="123">
        <f>[1]матем!L65</f>
        <v>11.866666666666667</v>
      </c>
      <c r="L13" s="123">
        <f>[1]матем!M65</f>
        <v>14.23076923076923</v>
      </c>
      <c r="M13" s="123">
        <f>[1]матем!N65</f>
        <v>0</v>
      </c>
      <c r="N13" s="123">
        <f>[1]матем!O65</f>
        <v>0</v>
      </c>
      <c r="O13" s="123">
        <f>[1]матем!P65</f>
        <v>0</v>
      </c>
      <c r="P13" s="123">
        <f>[1]матем!Q65</f>
        <v>0</v>
      </c>
      <c r="Q13" s="123">
        <f>[1]матем!R65</f>
        <v>0</v>
      </c>
      <c r="R13" s="123">
        <f>[1]матем!S65</f>
        <v>0</v>
      </c>
      <c r="S13" s="123">
        <f>[1]матем!T65</f>
        <v>0</v>
      </c>
      <c r="T13" s="123">
        <f>[1]матем!U65</f>
        <v>0</v>
      </c>
      <c r="U13" s="123">
        <f>[1]матем!V65</f>
        <v>0</v>
      </c>
      <c r="V13" s="123">
        <f>[1]матем!W65</f>
        <v>0</v>
      </c>
      <c r="W13" s="123">
        <f>[1]матем!X65</f>
        <v>0</v>
      </c>
      <c r="X13" s="123">
        <f>[1]матем!Y65</f>
        <v>0</v>
      </c>
      <c r="Y13" s="123">
        <f>[1]матем!Z65</f>
        <v>0</v>
      </c>
      <c r="Z13" s="123">
        <f>[1]матем!AA65</f>
        <v>0</v>
      </c>
      <c r="AA13" s="123">
        <f>[1]матем!AB65</f>
        <v>0</v>
      </c>
      <c r="AB13" s="123">
        <f>[1]матем!AC65</f>
        <v>11.831497975708501</v>
      </c>
    </row>
    <row r="14" spans="1:28" ht="17.25" customHeight="1" x14ac:dyDescent="0.3">
      <c r="A14" s="122">
        <v>3</v>
      </c>
      <c r="B14" s="114" t="str">
        <f>'[1]Впишите фамилии!'!K59</f>
        <v>11в</v>
      </c>
      <c r="C14" s="134">
        <f>'[1]сводн вед-сть'!D96</f>
        <v>54.875</v>
      </c>
      <c r="D14" s="134">
        <f>'[1]сводн вед-сть'!E96</f>
        <v>50.875</v>
      </c>
      <c r="E14" s="134">
        <f>'[1]сводн вед-сть'!F96</f>
        <v>51.583333333333336</v>
      </c>
      <c r="F14" s="134">
        <f>'[1]сводн вед-сть'!G96</f>
        <v>52.93333333333333</v>
      </c>
      <c r="G14" s="134">
        <f>'[1]сводн вед-сть'!H96</f>
        <v>52.9375</v>
      </c>
      <c r="H14" s="134">
        <f>'[1]сводн вед-сть'!I96</f>
        <v>62.071428571428569</v>
      </c>
      <c r="I14" s="134">
        <f>'[1]сводн вед-сть'!J96</f>
        <v>78.615384615384613</v>
      </c>
      <c r="J14" s="134">
        <f>'[1]сводн вед-сть'!K96</f>
        <v>72.071428571428569</v>
      </c>
      <c r="K14" s="134">
        <f>'[1]сводн вед-сть'!L96</f>
        <v>78.083333333333329</v>
      </c>
      <c r="L14" s="134">
        <f>'[1]сводн вед-сть'!M96</f>
        <v>70.25</v>
      </c>
      <c r="M14" s="134">
        <f>'[1]сводн вед-сть'!N96</f>
        <v>0</v>
      </c>
      <c r="N14" s="134">
        <f>'[1]сводн вед-сть'!O96</f>
        <v>0</v>
      </c>
      <c r="O14" s="134">
        <f>'[1]сводн вед-сть'!P96</f>
        <v>0</v>
      </c>
      <c r="P14" s="134">
        <f>'[1]сводн вед-сть'!Q96</f>
        <v>0</v>
      </c>
      <c r="Q14" s="134">
        <f>'[1]сводн вед-сть'!R96</f>
        <v>0</v>
      </c>
      <c r="R14" s="134">
        <f>'[1]сводн вед-сть'!S96</f>
        <v>0</v>
      </c>
      <c r="S14" s="134">
        <f>'[1]сводн вед-сть'!T96</f>
        <v>0</v>
      </c>
      <c r="T14" s="134">
        <f>'[1]сводн вед-сть'!U96</f>
        <v>0</v>
      </c>
      <c r="U14" s="134">
        <f>'[1]сводн вед-сть'!V96</f>
        <v>0</v>
      </c>
      <c r="V14" s="134">
        <f>'[1]сводн вед-сть'!W96</f>
        <v>0</v>
      </c>
      <c r="W14" s="134">
        <f>'[1]сводн вед-сть'!X96</f>
        <v>0</v>
      </c>
      <c r="X14" s="134">
        <f>'[1]сводн вед-сть'!Y96</f>
        <v>0</v>
      </c>
      <c r="Y14" s="134">
        <f>'[1]сводн вед-сть'!Z96</f>
        <v>0</v>
      </c>
      <c r="Z14" s="134">
        <f>'[1]сводн вед-сть'!AA96</f>
        <v>0</v>
      </c>
      <c r="AA14" s="134">
        <f>'[1]сводн вед-сть'!AB96</f>
        <v>0</v>
      </c>
      <c r="AB14" s="134">
        <f>'[1]сводн вед-сть'!AC96</f>
        <v>62.429574175824179</v>
      </c>
    </row>
    <row r="15" spans="1:28" ht="17.25" customHeight="1" x14ac:dyDescent="0.3">
      <c r="A15" s="122"/>
      <c r="B15" s="122" t="s">
        <v>48</v>
      </c>
      <c r="C15" s="123">
        <f>'[1]русс яз'!D96</f>
        <v>12.625</v>
      </c>
      <c r="D15" s="123">
        <f>'[1]русс яз'!E96</f>
        <v>13.4375</v>
      </c>
      <c r="E15" s="123">
        <f>'[1]русс яз'!F96</f>
        <v>10.166666666666666</v>
      </c>
      <c r="F15" s="123">
        <f>'[1]русс яз'!G96</f>
        <v>11.8</v>
      </c>
      <c r="G15" s="123">
        <f>'[1]русс яз'!H96</f>
        <v>11.4375</v>
      </c>
      <c r="H15" s="123">
        <f>'[1]русс яз'!I96</f>
        <v>11.642857142857142</v>
      </c>
      <c r="I15" s="123">
        <f>'[1]русс яз'!J96</f>
        <v>18.615384615384617</v>
      </c>
      <c r="J15" s="123">
        <f>'[1]русс яз'!K96</f>
        <v>15.071428571428571</v>
      </c>
      <c r="K15" s="123">
        <f>'[1]русс яз'!L96</f>
        <v>16.916666666666668</v>
      </c>
      <c r="L15" s="123">
        <f>'[1]русс яз'!M96</f>
        <v>15.5</v>
      </c>
      <c r="M15" s="123">
        <f>'[1]русс яз'!N96</f>
        <v>0</v>
      </c>
      <c r="N15" s="123">
        <f>'[1]русс яз'!O96</f>
        <v>0</v>
      </c>
      <c r="O15" s="123">
        <f>'[1]русс яз'!P96</f>
        <v>0</v>
      </c>
      <c r="P15" s="123">
        <f>'[1]русс яз'!Q96</f>
        <v>0</v>
      </c>
      <c r="Q15" s="123">
        <f>'[1]русс яз'!R96</f>
        <v>0</v>
      </c>
      <c r="R15" s="123">
        <f>'[1]русс яз'!S96</f>
        <v>0</v>
      </c>
      <c r="S15" s="123">
        <f>'[1]русс яз'!T96</f>
        <v>0</v>
      </c>
      <c r="T15" s="123">
        <f>'[1]русс яз'!U96</f>
        <v>0</v>
      </c>
      <c r="U15" s="123">
        <f>'[1]русс яз'!V96</f>
        <v>0</v>
      </c>
      <c r="V15" s="123">
        <f>'[1]русс яз'!W96</f>
        <v>0</v>
      </c>
      <c r="W15" s="123">
        <f>'[1]русс яз'!X96</f>
        <v>0</v>
      </c>
      <c r="X15" s="123">
        <f>'[1]русс яз'!Y96</f>
        <v>0</v>
      </c>
      <c r="Y15" s="123">
        <f>'[1]русс яз'!Z96</f>
        <v>0</v>
      </c>
      <c r="Z15" s="123">
        <f>'[1]русс яз'!AA96</f>
        <v>0</v>
      </c>
      <c r="AA15" s="123">
        <f>'[1]русс яз'!AB96</f>
        <v>0</v>
      </c>
      <c r="AB15" s="123">
        <f>'[1]русс яз'!AC96</f>
        <v>13.721300366300365</v>
      </c>
    </row>
    <row r="16" spans="1:28" ht="17.25" customHeight="1" x14ac:dyDescent="0.3">
      <c r="A16" s="122"/>
      <c r="B16" s="122" t="s">
        <v>49</v>
      </c>
      <c r="C16" s="123">
        <f>'[1]каз яз'!D96</f>
        <v>12.75</v>
      </c>
      <c r="D16" s="123">
        <f>'[1]каз яз'!E96</f>
        <v>11.875</v>
      </c>
      <c r="E16" s="123">
        <f>'[1]каз яз'!F96</f>
        <v>13.25</v>
      </c>
      <c r="F16" s="123">
        <f>'[1]каз яз'!G96</f>
        <v>12.666666666666666</v>
      </c>
      <c r="G16" s="123">
        <f>'[1]каз яз'!H96</f>
        <v>12.375</v>
      </c>
      <c r="H16" s="123">
        <f>'[1]каз яз'!I96</f>
        <v>14.214285714285714</v>
      </c>
      <c r="I16" s="123">
        <f>'[1]каз яз'!J96</f>
        <v>15.76923076923077</v>
      </c>
      <c r="J16" s="123">
        <f>'[1]каз яз'!K96</f>
        <v>14.785714285714286</v>
      </c>
      <c r="K16" s="123">
        <f>'[1]каз яз'!L96</f>
        <v>15.333333333333334</v>
      </c>
      <c r="L16" s="123">
        <f>'[1]каз яз'!M96</f>
        <v>18.25</v>
      </c>
      <c r="M16" s="123">
        <f>'[1]каз яз'!N96</f>
        <v>0</v>
      </c>
      <c r="N16" s="123">
        <f>'[1]каз яз'!O96</f>
        <v>0</v>
      </c>
      <c r="O16" s="123">
        <f>'[1]каз яз'!P96</f>
        <v>0</v>
      </c>
      <c r="P16" s="123">
        <f>'[1]каз яз'!Q96</f>
        <v>0</v>
      </c>
      <c r="Q16" s="123">
        <f>'[1]каз яз'!R96</f>
        <v>0</v>
      </c>
      <c r="R16" s="123">
        <f>'[1]каз яз'!S96</f>
        <v>0</v>
      </c>
      <c r="S16" s="123">
        <f>'[1]каз яз'!T96</f>
        <v>0</v>
      </c>
      <c r="T16" s="123">
        <f>'[1]каз яз'!U96</f>
        <v>0</v>
      </c>
      <c r="U16" s="123">
        <f>'[1]каз яз'!V96</f>
        <v>0</v>
      </c>
      <c r="V16" s="123">
        <f>'[1]каз яз'!W96</f>
        <v>0</v>
      </c>
      <c r="W16" s="123">
        <f>'[1]каз яз'!X96</f>
        <v>0</v>
      </c>
      <c r="X16" s="123">
        <f>'[1]каз яз'!Y96</f>
        <v>0</v>
      </c>
      <c r="Y16" s="123">
        <f>'[1]каз яз'!Z96</f>
        <v>0</v>
      </c>
      <c r="Z16" s="123">
        <f>'[1]каз яз'!AA96</f>
        <v>0</v>
      </c>
      <c r="AA16" s="123">
        <f>'[1]каз яз'!AB96</f>
        <v>0</v>
      </c>
      <c r="AB16" s="123">
        <f>'[1]каз яз'!AC96</f>
        <v>14.126923076923077</v>
      </c>
    </row>
    <row r="17" spans="1:28" ht="17.25" customHeight="1" x14ac:dyDescent="0.3">
      <c r="A17" s="122"/>
      <c r="B17" s="122" t="s">
        <v>50</v>
      </c>
      <c r="C17" s="123">
        <f>'[1]ист РК'!D96</f>
        <v>10.75</v>
      </c>
      <c r="D17" s="123">
        <f>'[1]ист РК'!E96</f>
        <v>7.9375</v>
      </c>
      <c r="E17" s="123">
        <f>'[1]ист РК'!F96</f>
        <v>9.5833333333333339</v>
      </c>
      <c r="F17" s="123">
        <f>'[1]ист РК'!G96</f>
        <v>7.8666666666666663</v>
      </c>
      <c r="G17" s="123">
        <f>'[1]ист РК'!H96</f>
        <v>9</v>
      </c>
      <c r="H17" s="123">
        <f>'[1]ист РК'!I96</f>
        <v>13.428571428571429</v>
      </c>
      <c r="I17" s="123">
        <f>'[1]ист РК'!J96</f>
        <v>17.923076923076923</v>
      </c>
      <c r="J17" s="123">
        <f>'[1]ист РК'!K96</f>
        <v>14.214285714285714</v>
      </c>
      <c r="K17" s="123">
        <f>'[1]ист РК'!L96</f>
        <v>16.333333333333332</v>
      </c>
      <c r="L17" s="123">
        <f>'[1]ист РК'!M96</f>
        <v>11.375</v>
      </c>
      <c r="M17" s="123">
        <f>'[1]ист РК'!N96</f>
        <v>0</v>
      </c>
      <c r="N17" s="123">
        <f>'[1]ист РК'!O96</f>
        <v>0</v>
      </c>
      <c r="O17" s="123">
        <f>'[1]ист РК'!P96</f>
        <v>0</v>
      </c>
      <c r="P17" s="123">
        <f>'[1]ист РК'!Q96</f>
        <v>0</v>
      </c>
      <c r="Q17" s="123">
        <f>'[1]ист РК'!R96</f>
        <v>0</v>
      </c>
      <c r="R17" s="123">
        <f>'[1]ист РК'!S96</f>
        <v>0</v>
      </c>
      <c r="S17" s="123">
        <f>'[1]ист РК'!T96</f>
        <v>0</v>
      </c>
      <c r="T17" s="123">
        <f>'[1]ист РК'!U96</f>
        <v>0</v>
      </c>
      <c r="U17" s="123">
        <f>'[1]ист РК'!V96</f>
        <v>0</v>
      </c>
      <c r="V17" s="123">
        <f>'[1]ист РК'!W96</f>
        <v>0</v>
      </c>
      <c r="W17" s="123">
        <f>'[1]ист РК'!X96</f>
        <v>0</v>
      </c>
      <c r="X17" s="123">
        <f>'[1]ист РК'!Y96</f>
        <v>0</v>
      </c>
      <c r="Y17" s="123">
        <f>'[1]ист РК'!Z96</f>
        <v>0</v>
      </c>
      <c r="Z17" s="123">
        <f>'[1]ист РК'!AA96</f>
        <v>0</v>
      </c>
      <c r="AA17" s="123">
        <f>'[1]ист РК'!AB96</f>
        <v>0</v>
      </c>
      <c r="AB17" s="123">
        <f>'[1]ист РК'!AC96</f>
        <v>11.841176739926739</v>
      </c>
    </row>
    <row r="18" spans="1:28" ht="17.25" customHeight="1" x14ac:dyDescent="0.3">
      <c r="A18" s="122"/>
      <c r="B18" s="122" t="s">
        <v>32</v>
      </c>
      <c r="C18" s="123">
        <f>[1]матем!D96</f>
        <v>8.625</v>
      </c>
      <c r="D18" s="123">
        <f>[1]матем!E96</f>
        <v>6.5625</v>
      </c>
      <c r="E18" s="123">
        <f>[1]матем!F96</f>
        <v>7.666666666666667</v>
      </c>
      <c r="F18" s="123">
        <f>[1]матем!G96</f>
        <v>9.3333333333333339</v>
      </c>
      <c r="G18" s="123">
        <f>[1]матем!H96</f>
        <v>8.75</v>
      </c>
      <c r="H18" s="123">
        <f>[1]матем!I96</f>
        <v>8.8571428571428577</v>
      </c>
      <c r="I18" s="123">
        <f>[1]матем!J96</f>
        <v>9.6923076923076916</v>
      </c>
      <c r="J18" s="123">
        <f>[1]матем!K96</f>
        <v>11.428571428571429</v>
      </c>
      <c r="K18" s="123">
        <f>[1]матем!L96</f>
        <v>14.666666666666666</v>
      </c>
      <c r="L18" s="123">
        <f>[1]матем!M96</f>
        <v>11.375</v>
      </c>
      <c r="M18" s="123">
        <f>[1]матем!N96</f>
        <v>0</v>
      </c>
      <c r="N18" s="123">
        <f>[1]матем!O96</f>
        <v>0</v>
      </c>
      <c r="O18" s="123">
        <f>[1]матем!P96</f>
        <v>0</v>
      </c>
      <c r="P18" s="123">
        <f>[1]матем!Q96</f>
        <v>0</v>
      </c>
      <c r="Q18" s="123">
        <f>[1]матем!R96</f>
        <v>0</v>
      </c>
      <c r="R18" s="123">
        <f>[1]матем!S96</f>
        <v>0</v>
      </c>
      <c r="S18" s="123">
        <f>[1]матем!T96</f>
        <v>0</v>
      </c>
      <c r="T18" s="123">
        <f>[1]матем!U96</f>
        <v>0</v>
      </c>
      <c r="U18" s="123">
        <f>[1]матем!V96</f>
        <v>0</v>
      </c>
      <c r="V18" s="123">
        <f>[1]матем!W96</f>
        <v>0</v>
      </c>
      <c r="W18" s="123">
        <f>[1]матем!X96</f>
        <v>0</v>
      </c>
      <c r="X18" s="123">
        <f>[1]матем!Y96</f>
        <v>0</v>
      </c>
      <c r="Y18" s="123">
        <f>[1]матем!Z96</f>
        <v>0</v>
      </c>
      <c r="Z18" s="123">
        <f>[1]матем!AA96</f>
        <v>0</v>
      </c>
      <c r="AA18" s="123">
        <f>[1]матем!AB96</f>
        <v>0</v>
      </c>
      <c r="AB18" s="123">
        <f>[1]матем!AC96</f>
        <v>9.6957188644688657</v>
      </c>
    </row>
    <row r="19" spans="1:28" ht="17.25" customHeight="1" x14ac:dyDescent="0.3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</row>
    <row r="20" spans="1:28" ht="17.25" customHeight="1" x14ac:dyDescent="0.3">
      <c r="A20" s="122"/>
      <c r="B20" s="114" t="str">
        <f>'[1]Впишите фамилии!'!N59</f>
        <v>11 класс</v>
      </c>
      <c r="C20" s="123">
        <f>'[1]сводн вед-сть'!D97</f>
        <v>61.954545454545453</v>
      </c>
      <c r="D20" s="123">
        <f>'[1]сводн вед-сть'!E97</f>
        <v>63.807017543859651</v>
      </c>
      <c r="E20" s="123">
        <f>'[1]сводн вед-сть'!F97</f>
        <v>61.68</v>
      </c>
      <c r="F20" s="123">
        <f>'[1]сводн вед-сть'!G97</f>
        <v>69.385964912280699</v>
      </c>
      <c r="G20" s="123">
        <f>'[1]сводн вед-сть'!H97</f>
        <v>64.175438596491233</v>
      </c>
      <c r="H20" s="123">
        <f>'[1]сводн вед-сть'!I97</f>
        <v>75.056603773584911</v>
      </c>
      <c r="I20" s="123">
        <f>'[1]сводн вед-сть'!J97</f>
        <v>81.509090909090915</v>
      </c>
      <c r="J20" s="123">
        <f>'[1]сводн вед-сть'!K97</f>
        <v>79.901960784313729</v>
      </c>
      <c r="K20" s="123">
        <f>'[1]сводн вед-сть'!L97</f>
        <v>77.59574468085107</v>
      </c>
      <c r="L20" s="123">
        <f>'[1]сводн вед-сть'!M97</f>
        <v>81.878787878787875</v>
      </c>
      <c r="M20" s="123">
        <f>'[1]сводн вед-сть'!N97</f>
        <v>0</v>
      </c>
      <c r="N20" s="123">
        <f>'[1]сводн вед-сть'!O97</f>
        <v>0</v>
      </c>
      <c r="O20" s="123">
        <f>'[1]сводн вед-сть'!P97</f>
        <v>0</v>
      </c>
      <c r="P20" s="123">
        <f>'[1]сводн вед-сть'!Q97</f>
        <v>0</v>
      </c>
      <c r="Q20" s="123">
        <f>'[1]сводн вед-сть'!R97</f>
        <v>0</v>
      </c>
      <c r="R20" s="123">
        <f>'[1]сводн вед-сть'!S97</f>
        <v>0</v>
      </c>
      <c r="S20" s="123">
        <f>'[1]сводн вед-сть'!T97</f>
        <v>0</v>
      </c>
      <c r="T20" s="123">
        <f>'[1]сводн вед-сть'!U97</f>
        <v>0</v>
      </c>
      <c r="U20" s="123">
        <f>'[1]сводн вед-сть'!V97</f>
        <v>0</v>
      </c>
      <c r="V20" s="123">
        <f>'[1]сводн вед-сть'!W97</f>
        <v>0</v>
      </c>
      <c r="W20" s="123">
        <f>'[1]сводн вед-сть'!X97</f>
        <v>0</v>
      </c>
      <c r="X20" s="123">
        <f>'[1]сводн вед-сть'!Y97</f>
        <v>0</v>
      </c>
      <c r="Y20" s="123">
        <f>'[1]сводн вед-сть'!Z97</f>
        <v>0</v>
      </c>
      <c r="Z20" s="123">
        <f>'[1]сводн вед-сть'!AA97</f>
        <v>0</v>
      </c>
      <c r="AA20" s="136">
        <f>'[1]сводн вед-сть'!AB97</f>
        <v>0</v>
      </c>
      <c r="AB20" s="123">
        <f>'[1]сводн вед-сть'!AC97</f>
        <v>71.694515453380561</v>
      </c>
    </row>
    <row r="21" spans="1:28" ht="17.25" customHeight="1" x14ac:dyDescent="0.3">
      <c r="A21" s="122"/>
      <c r="B21" s="122" t="s">
        <v>48</v>
      </c>
      <c r="C21" s="123">
        <f>'[1]русс яз'!D97</f>
        <v>14.295454545454545</v>
      </c>
      <c r="D21" s="123">
        <f>'[1]русс яз'!E97</f>
        <v>14.947368421052632</v>
      </c>
      <c r="E21" s="123">
        <f>'[1]русс яз'!F97</f>
        <v>13.3</v>
      </c>
      <c r="F21" s="123">
        <f>'[1]русс яз'!G97</f>
        <v>15.228070175438596</v>
      </c>
      <c r="G21" s="123">
        <f>'[1]русс яз'!H97</f>
        <v>13.105263157894736</v>
      </c>
      <c r="H21" s="123">
        <f>'[1]русс яз'!I97</f>
        <v>15.264150943396226</v>
      </c>
      <c r="I21" s="123">
        <f>'[1]русс яз'!J97</f>
        <v>17.545454545454547</v>
      </c>
      <c r="J21" s="123">
        <f>'[1]русс яз'!K97</f>
        <v>16.313725490196077</v>
      </c>
      <c r="K21" s="123">
        <f>'[1]русс яз'!L97</f>
        <v>15.914893617021276</v>
      </c>
      <c r="L21" s="123">
        <f>'[1]русс яз'!M97</f>
        <v>17.454545454545453</v>
      </c>
      <c r="M21" s="123">
        <f>'[1]русс яз'!N97</f>
        <v>0</v>
      </c>
      <c r="N21" s="123">
        <f>'[1]русс яз'!O97</f>
        <v>0</v>
      </c>
      <c r="O21" s="123">
        <f>'[1]русс яз'!P97</f>
        <v>0</v>
      </c>
      <c r="P21" s="123">
        <f>'[1]русс яз'!Q97</f>
        <v>0</v>
      </c>
      <c r="Q21" s="123">
        <f>'[1]русс яз'!R97</f>
        <v>0</v>
      </c>
      <c r="R21" s="123">
        <f>'[1]русс яз'!S97</f>
        <v>0</v>
      </c>
      <c r="S21" s="123">
        <f>'[1]русс яз'!T97</f>
        <v>0</v>
      </c>
      <c r="T21" s="123">
        <f>'[1]русс яз'!U97</f>
        <v>0</v>
      </c>
      <c r="U21" s="123">
        <f>'[1]русс яз'!V97</f>
        <v>0</v>
      </c>
      <c r="V21" s="123">
        <f>'[1]русс яз'!W97</f>
        <v>0</v>
      </c>
      <c r="W21" s="123">
        <f>'[1]русс яз'!X97</f>
        <v>0</v>
      </c>
      <c r="X21" s="123">
        <f>'[1]русс яз'!Y97</f>
        <v>0</v>
      </c>
      <c r="Y21" s="123">
        <f>'[1]русс яз'!Z97</f>
        <v>0</v>
      </c>
      <c r="Z21" s="123">
        <f>'[1]русс яз'!AA97</f>
        <v>0</v>
      </c>
      <c r="AA21" s="123">
        <f>'[1]русс яз'!AB97</f>
        <v>0</v>
      </c>
      <c r="AB21" s="123">
        <f>'[1]русс яз'!AC97</f>
        <v>15.336892635045411</v>
      </c>
    </row>
    <row r="22" spans="1:28" ht="17.25" customHeight="1" x14ac:dyDescent="0.3">
      <c r="A22" s="122"/>
      <c r="B22" s="122" t="s">
        <v>49</v>
      </c>
      <c r="C22" s="123">
        <f>'[1]каз яз'!D97</f>
        <v>14.363636363636363</v>
      </c>
      <c r="D22" s="123">
        <f>'[1]каз яз'!E97</f>
        <v>16.263157894736842</v>
      </c>
      <c r="E22" s="123">
        <f>'[1]каз яз'!F97</f>
        <v>15.04</v>
      </c>
      <c r="F22" s="123">
        <f>'[1]каз яз'!G97</f>
        <v>15.543859649122806</v>
      </c>
      <c r="G22" s="123">
        <f>'[1]каз яз'!H97</f>
        <v>15.684210526315789</v>
      </c>
      <c r="H22" s="123">
        <f>'[1]каз яз'!I97</f>
        <v>16.69811320754717</v>
      </c>
      <c r="I22" s="123">
        <f>'[1]каз яз'!J97</f>
        <v>18.018181818181819</v>
      </c>
      <c r="J22" s="123">
        <f>'[1]каз яз'!K97</f>
        <v>18.078431372549019</v>
      </c>
      <c r="K22" s="123">
        <f>'[1]каз яз'!L97</f>
        <v>16.872340425531913</v>
      </c>
      <c r="L22" s="123">
        <f>'[1]каз яз'!M97</f>
        <v>19.393939393939394</v>
      </c>
      <c r="M22" s="123">
        <f>'[1]каз яз'!N97</f>
        <v>0</v>
      </c>
      <c r="N22" s="123">
        <f>'[1]каз яз'!O97</f>
        <v>0</v>
      </c>
      <c r="O22" s="123">
        <f>'[1]каз яз'!P97</f>
        <v>0</v>
      </c>
      <c r="P22" s="123">
        <f>'[1]каз яз'!Q97</f>
        <v>0</v>
      </c>
      <c r="Q22" s="123">
        <f>'[1]каз яз'!R97</f>
        <v>0</v>
      </c>
      <c r="R22" s="123">
        <f>'[1]каз яз'!S97</f>
        <v>0</v>
      </c>
      <c r="S22" s="123">
        <f>'[1]каз яз'!T97</f>
        <v>0</v>
      </c>
      <c r="T22" s="123">
        <f>'[1]каз яз'!U97</f>
        <v>0</v>
      </c>
      <c r="U22" s="123">
        <f>'[1]каз яз'!V97</f>
        <v>0</v>
      </c>
      <c r="V22" s="123">
        <f>'[1]каз яз'!W97</f>
        <v>0</v>
      </c>
      <c r="W22" s="123">
        <f>'[1]каз яз'!X97</f>
        <v>0</v>
      </c>
      <c r="X22" s="123">
        <f>'[1]каз яз'!Y97</f>
        <v>0</v>
      </c>
      <c r="Y22" s="123">
        <f>'[1]каз яз'!Z97</f>
        <v>0</v>
      </c>
      <c r="Z22" s="123">
        <f>'[1]каз яз'!AA97</f>
        <v>0</v>
      </c>
      <c r="AA22" s="123">
        <f>'[1]каз яз'!AB97</f>
        <v>0</v>
      </c>
      <c r="AB22" s="123">
        <f>'[1]каз яз'!AC97</f>
        <v>16.595587065156113</v>
      </c>
    </row>
    <row r="23" spans="1:28" ht="17.25" customHeight="1" x14ac:dyDescent="0.3">
      <c r="A23" s="122"/>
      <c r="B23" s="122" t="s">
        <v>50</v>
      </c>
      <c r="C23" s="123">
        <f>'[1]ист РК'!D97</f>
        <v>10.659090909090908</v>
      </c>
      <c r="D23" s="123">
        <f>'[1]ист РК'!E97</f>
        <v>10.491228070175438</v>
      </c>
      <c r="E23" s="123">
        <f>'[1]ист РК'!F97</f>
        <v>11.78</v>
      </c>
      <c r="F23" s="123">
        <f>'[1]ист РК'!G97</f>
        <v>12.56140350877193</v>
      </c>
      <c r="G23" s="123">
        <f>'[1]ист РК'!H97</f>
        <v>11.403508771929825</v>
      </c>
      <c r="H23" s="123">
        <f>'[1]ист РК'!I97</f>
        <v>15.075471698113208</v>
      </c>
      <c r="I23" s="123">
        <f>'[1]ист РК'!J97</f>
        <v>16.872727272727271</v>
      </c>
      <c r="J23" s="123">
        <f>'[1]ист РК'!K97</f>
        <v>15.392156862745098</v>
      </c>
      <c r="K23" s="123">
        <f>'[1]ист РК'!L97</f>
        <v>14.787234042553191</v>
      </c>
      <c r="L23" s="123">
        <f>'[1]ист РК'!M97</f>
        <v>14.545454545454545</v>
      </c>
      <c r="M23" s="123">
        <f>'[1]ист РК'!N97</f>
        <v>0</v>
      </c>
      <c r="N23" s="123">
        <f>'[1]ист РК'!O97</f>
        <v>0</v>
      </c>
      <c r="O23" s="123">
        <f>'[1]ист РК'!P97</f>
        <v>0</v>
      </c>
      <c r="P23" s="123">
        <f>'[1]ист РК'!Q97</f>
        <v>0</v>
      </c>
      <c r="Q23" s="123">
        <f>'[1]ист РК'!R97</f>
        <v>0</v>
      </c>
      <c r="R23" s="123">
        <f>'[1]ист РК'!S97</f>
        <v>0</v>
      </c>
      <c r="S23" s="123">
        <f>'[1]ист РК'!T97</f>
        <v>0</v>
      </c>
      <c r="T23" s="123">
        <f>'[1]ист РК'!U97</f>
        <v>0</v>
      </c>
      <c r="U23" s="123">
        <f>'[1]ист РК'!V97</f>
        <v>0</v>
      </c>
      <c r="V23" s="123">
        <f>'[1]ист РК'!W97</f>
        <v>0</v>
      </c>
      <c r="W23" s="123">
        <f>'[1]ист РК'!X97</f>
        <v>0</v>
      </c>
      <c r="X23" s="123">
        <f>'[1]ист РК'!Y97</f>
        <v>0</v>
      </c>
      <c r="Y23" s="123">
        <f>'[1]ист РК'!Z97</f>
        <v>0</v>
      </c>
      <c r="Z23" s="123">
        <f>'[1]ист РК'!AA97</f>
        <v>0</v>
      </c>
      <c r="AA23" s="123">
        <f>'[1]ист РК'!AB97</f>
        <v>0</v>
      </c>
      <c r="AB23" s="123">
        <f>'[1]ист РК'!AC97</f>
        <v>13.35682756815614</v>
      </c>
    </row>
    <row r="24" spans="1:28" ht="17.25" customHeight="1" x14ac:dyDescent="0.3">
      <c r="A24" s="122"/>
      <c r="B24" s="122" t="s">
        <v>32</v>
      </c>
      <c r="C24" s="123">
        <f>[1]матем!D97</f>
        <v>10.863636363636363</v>
      </c>
      <c r="D24" s="123">
        <f>[1]матем!E97</f>
        <v>9.2280701754385959</v>
      </c>
      <c r="E24" s="123">
        <f>[1]матем!F97</f>
        <v>8.92</v>
      </c>
      <c r="F24" s="123">
        <f>[1]матем!G97</f>
        <v>12.807017543859649</v>
      </c>
      <c r="G24" s="123">
        <f>[1]матем!H97</f>
        <v>11.649122807017545</v>
      </c>
      <c r="H24" s="123">
        <f>[1]матем!I97</f>
        <v>12.245283018867925</v>
      </c>
      <c r="I24" s="123">
        <f>[1]матем!J97</f>
        <v>12.090909090909092</v>
      </c>
      <c r="J24" s="123">
        <f>[1]матем!K97</f>
        <v>13.745098039215685</v>
      </c>
      <c r="K24" s="123">
        <f>[1]матем!L97</f>
        <v>13.893617021276595</v>
      </c>
      <c r="L24" s="123">
        <f>[1]матем!M97</f>
        <v>14.121212121212121</v>
      </c>
      <c r="M24" s="123">
        <f>[1]матем!N97</f>
        <v>0</v>
      </c>
      <c r="N24" s="123">
        <f>[1]матем!O97</f>
        <v>0</v>
      </c>
      <c r="O24" s="123">
        <f>[1]матем!P97</f>
        <v>0</v>
      </c>
      <c r="P24" s="123">
        <f>[1]матем!Q97</f>
        <v>0</v>
      </c>
      <c r="Q24" s="123">
        <f>[1]матем!R97</f>
        <v>0</v>
      </c>
      <c r="R24" s="123">
        <f>[1]матем!S97</f>
        <v>0</v>
      </c>
      <c r="S24" s="123">
        <f>[1]матем!T97</f>
        <v>0</v>
      </c>
      <c r="T24" s="123">
        <f>[1]матем!U97</f>
        <v>0</v>
      </c>
      <c r="U24" s="123">
        <f>[1]матем!V97</f>
        <v>0</v>
      </c>
      <c r="V24" s="123">
        <f>[1]матем!W97</f>
        <v>0</v>
      </c>
      <c r="W24" s="123">
        <f>[1]матем!X97</f>
        <v>0</v>
      </c>
      <c r="X24" s="123">
        <f>[1]матем!Y97</f>
        <v>0</v>
      </c>
      <c r="Y24" s="123">
        <f>[1]матем!Z97</f>
        <v>0</v>
      </c>
      <c r="Z24" s="123">
        <f>[1]матем!AA97</f>
        <v>0</v>
      </c>
      <c r="AA24" s="123">
        <f>[1]матем!AB97</f>
        <v>0</v>
      </c>
      <c r="AB24" s="123">
        <f>[1]матем!AC97</f>
        <v>11.956396618143359</v>
      </c>
    </row>
    <row r="25" spans="1:28" ht="17.25" customHeight="1" x14ac:dyDescent="0.3">
      <c r="A25" s="122"/>
      <c r="B25" s="114" t="s">
        <v>33</v>
      </c>
      <c r="C25" s="123">
        <f>[1]биол!D97</f>
        <v>12.444444444444445</v>
      </c>
      <c r="D25" s="123">
        <f>[1]биол!E97</f>
        <v>13.25</v>
      </c>
      <c r="E25" s="123">
        <f>[1]биол!F97</f>
        <v>11.458333333333334</v>
      </c>
      <c r="F25" s="123">
        <f>[1]биол!G97</f>
        <v>12.5</v>
      </c>
      <c r="G25" s="123">
        <f>[1]биол!H97</f>
        <v>12.125</v>
      </c>
      <c r="H25" s="123">
        <f>[1]биол!I97</f>
        <v>16.434782608695652</v>
      </c>
      <c r="I25" s="123">
        <f>[1]биол!J97</f>
        <v>17.36</v>
      </c>
      <c r="J25" s="123">
        <f>[1]биол!K97</f>
        <v>16.454545454545453</v>
      </c>
      <c r="K25" s="123">
        <f>[1]биол!L97</f>
        <v>16.142857142857142</v>
      </c>
      <c r="L25" s="123">
        <f>[1]биол!M97</f>
        <v>16.470588235294116</v>
      </c>
      <c r="M25" s="123">
        <f>[1]биол!N97</f>
        <v>0</v>
      </c>
      <c r="N25" s="123">
        <f>[1]биол!O97</f>
        <v>0</v>
      </c>
      <c r="O25" s="123">
        <f>[1]биол!P97</f>
        <v>0</v>
      </c>
      <c r="P25" s="123">
        <f>[1]биол!Q97</f>
        <v>0</v>
      </c>
      <c r="Q25" s="123">
        <f>[1]биол!R97</f>
        <v>0</v>
      </c>
      <c r="R25" s="123">
        <f>[1]биол!S97</f>
        <v>0</v>
      </c>
      <c r="S25" s="123">
        <f>[1]биол!T97</f>
        <v>0</v>
      </c>
      <c r="T25" s="123">
        <f>[1]биол!U97</f>
        <v>0</v>
      </c>
      <c r="U25" s="123">
        <f>[1]биол!V97</f>
        <v>0</v>
      </c>
      <c r="V25" s="123">
        <f>[1]биол!W97</f>
        <v>0</v>
      </c>
      <c r="W25" s="123">
        <f>[1]биол!X97</f>
        <v>0</v>
      </c>
      <c r="X25" s="123">
        <f>[1]биол!Y97</f>
        <v>0</v>
      </c>
      <c r="Y25" s="123">
        <f>[1]биол!Z97</f>
        <v>0</v>
      </c>
      <c r="Z25" s="123">
        <f>[1]биол!AA97</f>
        <v>0</v>
      </c>
      <c r="AA25" s="123">
        <f>[1]биол!AB97</f>
        <v>0</v>
      </c>
      <c r="AB25" s="123">
        <f>[1]биол!AC97</f>
        <v>14.464055121917013</v>
      </c>
    </row>
    <row r="26" spans="1:28" ht="17.25" customHeight="1" x14ac:dyDescent="0.3">
      <c r="A26" s="122"/>
      <c r="B26" s="114" t="s">
        <v>14</v>
      </c>
      <c r="C26" s="123">
        <f>[1]физика!D97</f>
        <v>8.0833333333333339</v>
      </c>
      <c r="D26" s="123">
        <f>[1]физика!E97</f>
        <v>8</v>
      </c>
      <c r="E26" s="123">
        <f>[1]физика!F97</f>
        <v>11.153846153846153</v>
      </c>
      <c r="F26" s="123">
        <f>[1]физика!G97</f>
        <v>11.428571428571429</v>
      </c>
      <c r="G26" s="123">
        <f>[1]физика!H97</f>
        <v>10.199999999999999</v>
      </c>
      <c r="H26" s="123">
        <f>[1]физика!I97</f>
        <v>15.076923076923077</v>
      </c>
      <c r="I26" s="123">
        <f>[1]физика!J97</f>
        <v>13.5</v>
      </c>
      <c r="J26" s="123">
        <f>[1]физика!K97</f>
        <v>14.916666666666666</v>
      </c>
      <c r="K26" s="123">
        <f>[1]физика!L97</f>
        <v>13.818181818181818</v>
      </c>
      <c r="L26" s="123">
        <f>[1]физика!M97</f>
        <v>16.363636363636363</v>
      </c>
      <c r="M26" s="123">
        <f>[1]физика!N97</f>
        <v>0</v>
      </c>
      <c r="N26" s="123">
        <f>[1]физика!O97</f>
        <v>0</v>
      </c>
      <c r="O26" s="123">
        <f>[1]физика!P97</f>
        <v>0</v>
      </c>
      <c r="P26" s="123">
        <f>[1]физика!Q97</f>
        <v>0</v>
      </c>
      <c r="Q26" s="123">
        <f>[1]физика!R97</f>
        <v>0</v>
      </c>
      <c r="R26" s="123">
        <f>[1]физика!S97</f>
        <v>0</v>
      </c>
      <c r="S26" s="123">
        <f>[1]физика!T97</f>
        <v>0</v>
      </c>
      <c r="T26" s="123">
        <f>[1]физика!U97</f>
        <v>0</v>
      </c>
      <c r="U26" s="123">
        <f>[1]физика!V97</f>
        <v>0</v>
      </c>
      <c r="V26" s="123">
        <f>[1]физика!W97</f>
        <v>0</v>
      </c>
      <c r="W26" s="123">
        <f>[1]физика!X97</f>
        <v>0</v>
      </c>
      <c r="X26" s="123">
        <f>[1]физика!Y97</f>
        <v>0</v>
      </c>
      <c r="Y26" s="123">
        <f>[1]физика!Z97</f>
        <v>0</v>
      </c>
      <c r="Z26" s="123">
        <f>[1]физика!AA97</f>
        <v>0</v>
      </c>
      <c r="AA26" s="123">
        <f>[1]физика!AB97</f>
        <v>0</v>
      </c>
      <c r="AB26" s="123">
        <f>[1]физика!AC97</f>
        <v>12.254115884115885</v>
      </c>
    </row>
    <row r="27" spans="1:28" ht="17.25" customHeight="1" x14ac:dyDescent="0.3">
      <c r="A27" s="122"/>
      <c r="B27" s="114" t="s">
        <v>15</v>
      </c>
      <c r="C27" s="123">
        <f>[1]химия!D97</f>
        <v>16.5</v>
      </c>
      <c r="D27" s="123">
        <f>[1]химия!E97</f>
        <v>19.5</v>
      </c>
      <c r="E27" s="123">
        <f>[1]химия!F97</f>
        <v>13</v>
      </c>
      <c r="F27" s="123">
        <f>[1]химия!G97</f>
        <v>19</v>
      </c>
      <c r="G27" s="123">
        <f>[1]химия!H97</f>
        <v>17</v>
      </c>
      <c r="H27" s="123">
        <f>[1]химия!I97</f>
        <v>22</v>
      </c>
      <c r="I27" s="123">
        <f>[1]химия!J97</f>
        <v>18</v>
      </c>
      <c r="J27" s="123">
        <f>[1]химия!K97</f>
        <v>21</v>
      </c>
      <c r="K27" s="123">
        <f>[1]химия!L97</f>
        <v>22</v>
      </c>
      <c r="L27" s="123">
        <f>[1]химия!M97</f>
        <v>0</v>
      </c>
      <c r="M27" s="123">
        <f>[1]химия!N97</f>
        <v>0</v>
      </c>
      <c r="N27" s="123">
        <f>[1]химия!O97</f>
        <v>0</v>
      </c>
      <c r="O27" s="123">
        <f>[1]химия!P97</f>
        <v>0</v>
      </c>
      <c r="P27" s="123">
        <f>[1]химия!Q97</f>
        <v>0</v>
      </c>
      <c r="Q27" s="123">
        <f>[1]химия!R97</f>
        <v>0</v>
      </c>
      <c r="R27" s="123">
        <f>[1]химия!S97</f>
        <v>0</v>
      </c>
      <c r="S27" s="123">
        <f>[1]химия!T97</f>
        <v>0</v>
      </c>
      <c r="T27" s="123">
        <f>[1]химия!U97</f>
        <v>0</v>
      </c>
      <c r="U27" s="123">
        <f>[1]химия!V97</f>
        <v>0</v>
      </c>
      <c r="V27" s="123">
        <f>[1]химия!W97</f>
        <v>0</v>
      </c>
      <c r="W27" s="123">
        <f>[1]химия!X97</f>
        <v>0</v>
      </c>
      <c r="X27" s="123">
        <f>[1]химия!Y97</f>
        <v>0</v>
      </c>
      <c r="Y27" s="123">
        <f>[1]химия!Z97</f>
        <v>0</v>
      </c>
      <c r="Z27" s="123">
        <f>[1]химия!AA97</f>
        <v>0</v>
      </c>
      <c r="AA27" s="123">
        <f>[1]химия!AB97</f>
        <v>0</v>
      </c>
      <c r="AB27" s="123">
        <f>[1]химия!AC97</f>
        <v>18.666666666666668</v>
      </c>
    </row>
    <row r="28" spans="1:28" ht="17.25" customHeight="1" x14ac:dyDescent="0.3">
      <c r="A28" s="122"/>
      <c r="B28" s="114" t="s">
        <v>51</v>
      </c>
      <c r="C28" s="123">
        <f>[1]литер!D97</f>
        <v>0</v>
      </c>
      <c r="D28" s="123">
        <f>[1]литер!E97</f>
        <v>0</v>
      </c>
      <c r="E28" s="123">
        <f>[1]литер!F97</f>
        <v>0</v>
      </c>
      <c r="F28" s="123">
        <f>[1]литер!G97</f>
        <v>0</v>
      </c>
      <c r="G28" s="123">
        <f>[1]литер!H97</f>
        <v>0</v>
      </c>
      <c r="H28" s="123">
        <f>[1]литер!I97</f>
        <v>0</v>
      </c>
      <c r="I28" s="123">
        <f>[1]литер!J97</f>
        <v>14</v>
      </c>
      <c r="J28" s="123">
        <f>[1]литер!K97</f>
        <v>17</v>
      </c>
      <c r="K28" s="123">
        <f>[1]литер!L97</f>
        <v>15</v>
      </c>
      <c r="L28" s="123">
        <f>[1]литер!M97</f>
        <v>0</v>
      </c>
      <c r="M28" s="123">
        <f>[1]литер!N97</f>
        <v>0</v>
      </c>
      <c r="N28" s="123">
        <f>[1]литер!O97</f>
        <v>0</v>
      </c>
      <c r="O28" s="123">
        <f>[1]литер!P97</f>
        <v>0</v>
      </c>
      <c r="P28" s="123">
        <f>[1]литер!Q97</f>
        <v>0</v>
      </c>
      <c r="Q28" s="123">
        <f>[1]литер!R97</f>
        <v>0</v>
      </c>
      <c r="R28" s="123">
        <f>[1]литер!S97</f>
        <v>0</v>
      </c>
      <c r="S28" s="123">
        <f>[1]литер!T97</f>
        <v>0</v>
      </c>
      <c r="T28" s="123">
        <f>[1]литер!U97</f>
        <v>0</v>
      </c>
      <c r="U28" s="123">
        <f>[1]литер!V97</f>
        <v>0</v>
      </c>
      <c r="V28" s="123">
        <f>[1]литер!W97</f>
        <v>0</v>
      </c>
      <c r="W28" s="123">
        <f>[1]литер!X97</f>
        <v>0</v>
      </c>
      <c r="X28" s="123">
        <f>[1]литер!Y97</f>
        <v>0</v>
      </c>
      <c r="Y28" s="123">
        <f>[1]литер!Z97</f>
        <v>0</v>
      </c>
      <c r="Z28" s="123">
        <f>[1]литер!AA97</f>
        <v>0</v>
      </c>
      <c r="AA28" s="123">
        <f>[1]литер!AB97</f>
        <v>0</v>
      </c>
      <c r="AB28" s="123">
        <f>'[1]вс. истор'!AC96</f>
        <v>0</v>
      </c>
    </row>
    <row r="29" spans="1:28" ht="17.25" customHeight="1" x14ac:dyDescent="0.3">
      <c r="A29" s="122"/>
      <c r="B29" s="114" t="s">
        <v>34</v>
      </c>
      <c r="C29" s="123">
        <f>'[1]вс. истор'!D97</f>
        <v>0</v>
      </c>
      <c r="D29" s="123">
        <f>'[1]вс. истор'!E97</f>
        <v>0</v>
      </c>
      <c r="E29" s="123">
        <f>'[1]вс. истор'!F97</f>
        <v>0</v>
      </c>
      <c r="F29" s="123">
        <f>'[1]вс. истор'!G97</f>
        <v>0</v>
      </c>
      <c r="G29" s="123">
        <f>'[1]вс. истор'!H97</f>
        <v>0</v>
      </c>
      <c r="H29" s="123">
        <f>'[1]вс. истор'!I97</f>
        <v>0</v>
      </c>
      <c r="I29" s="123">
        <f>'[1]вс. истор'!J97</f>
        <v>0</v>
      </c>
      <c r="J29" s="123">
        <f>'[1]вс. истор'!K97</f>
        <v>0</v>
      </c>
      <c r="K29" s="123">
        <f>'[1]вс. истор'!L97</f>
        <v>0</v>
      </c>
      <c r="L29" s="123">
        <f>'[1]вс. истор'!M97</f>
        <v>0</v>
      </c>
      <c r="M29" s="123">
        <f>'[1]вс. истор'!N97</f>
        <v>0</v>
      </c>
      <c r="N29" s="123">
        <f>'[1]вс. истор'!O97</f>
        <v>0</v>
      </c>
      <c r="O29" s="123">
        <f>'[1]вс. истор'!P97</f>
        <v>0</v>
      </c>
      <c r="P29" s="123">
        <f>'[1]вс. истор'!Q97</f>
        <v>0</v>
      </c>
      <c r="Q29" s="123">
        <f>'[1]вс. истор'!R97</f>
        <v>0</v>
      </c>
      <c r="R29" s="123">
        <f>'[1]вс. истор'!S97</f>
        <v>0</v>
      </c>
      <c r="S29" s="123">
        <f>'[1]вс. истор'!T97</f>
        <v>0</v>
      </c>
      <c r="T29" s="123">
        <f>'[1]вс. истор'!U97</f>
        <v>0</v>
      </c>
      <c r="U29" s="123">
        <f>'[1]вс. истор'!V97</f>
        <v>0</v>
      </c>
      <c r="V29" s="123">
        <f>'[1]вс. истор'!W97</f>
        <v>0</v>
      </c>
      <c r="W29" s="123">
        <f>'[1]вс. истор'!X97</f>
        <v>0</v>
      </c>
      <c r="X29" s="123">
        <f>'[1]вс. истор'!Y97</f>
        <v>0</v>
      </c>
      <c r="Y29" s="123">
        <f>'[1]вс. истор'!Z97</f>
        <v>0</v>
      </c>
      <c r="Z29" s="123">
        <f>'[1]вс. истор'!AA97</f>
        <v>0</v>
      </c>
      <c r="AA29" s="123">
        <f>'[1]вс. истор'!AB97</f>
        <v>0</v>
      </c>
      <c r="AB29" s="123">
        <v>0</v>
      </c>
    </row>
    <row r="30" spans="1:28" ht="17.25" customHeight="1" x14ac:dyDescent="0.3">
      <c r="A30" s="122"/>
      <c r="B30" s="114" t="s">
        <v>35</v>
      </c>
      <c r="C30" s="123">
        <f>[1]геогр!D97</f>
        <v>12.444444444444445</v>
      </c>
      <c r="D30" s="123">
        <f>[1]геогр!E97</f>
        <v>14.9</v>
      </c>
      <c r="E30" s="123">
        <f>[1]геогр!F97</f>
        <v>12.777777777777779</v>
      </c>
      <c r="F30" s="123">
        <f>[1]геогр!G97</f>
        <v>14</v>
      </c>
      <c r="G30" s="123">
        <f>[1]геогр!H97</f>
        <v>12.5</v>
      </c>
      <c r="H30" s="123">
        <f>[1]геогр!I97</f>
        <v>14</v>
      </c>
      <c r="I30" s="123">
        <f>[1]геогр!J97</f>
        <v>18.181818181818183</v>
      </c>
      <c r="J30" s="123">
        <f>[1]геогр!K97</f>
        <v>16</v>
      </c>
      <c r="K30" s="123">
        <f>[1]геогр!L97</f>
        <v>16.444444444444443</v>
      </c>
      <c r="L30" s="123">
        <f>[1]геогр!M97</f>
        <v>13.666666666666666</v>
      </c>
      <c r="M30" s="123">
        <f>[1]геогр!N97</f>
        <v>0</v>
      </c>
      <c r="N30" s="123">
        <f>[1]геогр!O97</f>
        <v>0</v>
      </c>
      <c r="O30" s="123">
        <f>[1]геогр!P97</f>
        <v>0</v>
      </c>
      <c r="P30" s="123">
        <f>[1]геогр!Q97</f>
        <v>0</v>
      </c>
      <c r="Q30" s="123">
        <f>[1]геогр!R97</f>
        <v>0</v>
      </c>
      <c r="R30" s="123">
        <f>[1]геогр!S97</f>
        <v>0</v>
      </c>
      <c r="S30" s="123">
        <f>[1]геогр!T97</f>
        <v>0</v>
      </c>
      <c r="T30" s="123">
        <f>[1]геогр!U97</f>
        <v>0</v>
      </c>
      <c r="U30" s="123">
        <f>[1]геогр!V97</f>
        <v>0</v>
      </c>
      <c r="V30" s="123">
        <f>[1]геогр!W97</f>
        <v>0</v>
      </c>
      <c r="W30" s="123">
        <f>[1]геогр!X97</f>
        <v>0</v>
      </c>
      <c r="X30" s="123">
        <f>[1]геогр!Y97</f>
        <v>0</v>
      </c>
      <c r="Y30" s="123">
        <f>[1]геогр!Z97</f>
        <v>0</v>
      </c>
      <c r="Z30" s="123">
        <f>[1]геогр!AA97</f>
        <v>0</v>
      </c>
      <c r="AA30" s="123">
        <f>[1]геогр!AB97</f>
        <v>0</v>
      </c>
      <c r="AB30" s="123">
        <f>[1]геогр!AC97</f>
        <v>14.49151515151515</v>
      </c>
    </row>
    <row r="31" spans="1:28" ht="17.25" customHeight="1" x14ac:dyDescent="0.3">
      <c r="A31" s="122"/>
      <c r="B31" s="114" t="s">
        <v>52</v>
      </c>
      <c r="C31" s="123">
        <f>'[1]иностр яз'!D97</f>
        <v>17.333333333333332</v>
      </c>
      <c r="D31" s="123">
        <f>'[1]иностр яз'!E97</f>
        <v>17.75</v>
      </c>
      <c r="E31" s="123">
        <f>'[1]иностр яз'!F97</f>
        <v>21</v>
      </c>
      <c r="F31" s="123">
        <f>'[1]иностр яз'!G97</f>
        <v>17.2</v>
      </c>
      <c r="G31" s="123">
        <f>'[1]иностр яз'!H97</f>
        <v>18.399999999999999</v>
      </c>
      <c r="H31" s="123">
        <f>'[1]иностр яз'!I97</f>
        <v>17.2</v>
      </c>
      <c r="I31" s="123">
        <f>'[1]иностр яз'!J97</f>
        <v>19.75</v>
      </c>
      <c r="J31" s="123">
        <f>'[1]иностр яз'!K97</f>
        <v>20</v>
      </c>
      <c r="K31" s="123">
        <f>'[1]иностр яз'!L97</f>
        <v>20.5</v>
      </c>
      <c r="L31" s="123">
        <f>'[1]иностр яз'!M97</f>
        <v>19.5</v>
      </c>
      <c r="M31" s="123">
        <f>'[1]иностр яз'!N97</f>
        <v>0</v>
      </c>
      <c r="N31" s="123">
        <f>'[1]иностр яз'!O97</f>
        <v>0</v>
      </c>
      <c r="O31" s="123">
        <f>'[1]иностр яз'!P97</f>
        <v>0</v>
      </c>
      <c r="P31" s="123">
        <f>'[1]иностр яз'!Q97</f>
        <v>0</v>
      </c>
      <c r="Q31" s="123">
        <f>'[1]иностр яз'!R97</f>
        <v>0</v>
      </c>
      <c r="R31" s="123">
        <f>'[1]иностр яз'!S97</f>
        <v>0</v>
      </c>
      <c r="S31" s="123">
        <f>'[1]иностр яз'!T97</f>
        <v>0</v>
      </c>
      <c r="T31" s="123">
        <f>'[1]иностр яз'!U97</f>
        <v>0</v>
      </c>
      <c r="U31" s="123">
        <f>'[1]иностр яз'!V97</f>
        <v>0</v>
      </c>
      <c r="V31" s="123">
        <f>'[1]иностр яз'!W97</f>
        <v>0</v>
      </c>
      <c r="W31" s="123">
        <f>'[1]иностр яз'!X97</f>
        <v>0</v>
      </c>
      <c r="X31" s="123">
        <f>'[1]иностр яз'!Y97</f>
        <v>0</v>
      </c>
      <c r="Y31" s="123">
        <f>'[1]иностр яз'!Z97</f>
        <v>0</v>
      </c>
      <c r="Z31" s="123">
        <f>'[1]иностр яз'!AA97</f>
        <v>0</v>
      </c>
      <c r="AA31" s="123">
        <f>'[1]иностр яз'!AB97</f>
        <v>0</v>
      </c>
      <c r="AB31" s="123">
        <f>'[1]иностр яз'!AC97</f>
        <v>18.863333333333333</v>
      </c>
    </row>
    <row r="32" spans="1:28" ht="32.25" x14ac:dyDescent="0.3">
      <c r="A32" s="122"/>
      <c r="B32" s="137" t="s">
        <v>53</v>
      </c>
      <c r="C32" s="138">
        <f>SUM(C25:C31)/SUM(C33:C39)</f>
        <v>13.361111111111111</v>
      </c>
      <c r="D32" s="138">
        <f>SUM(D25:D31)/SUMIF(D33:D39,1,D33:D39)</f>
        <v>14.680000000000001</v>
      </c>
      <c r="E32" s="138">
        <f t="shared" ref="E32:AB32" si="0">SUM(E25:E31)/SUMIF(E33:E39,1,E33:E39)</f>
        <v>13.877991452991456</v>
      </c>
      <c r="F32" s="138">
        <f t="shared" si="0"/>
        <v>14.825714285714287</v>
      </c>
      <c r="G32" s="138">
        <f t="shared" si="0"/>
        <v>14.044999999999998</v>
      </c>
      <c r="H32" s="138">
        <f t="shared" si="0"/>
        <v>16.942341137123744</v>
      </c>
      <c r="I32" s="138">
        <f t="shared" si="0"/>
        <v>16.798636363636366</v>
      </c>
      <c r="J32" s="138">
        <f t="shared" si="0"/>
        <v>17.561868686868689</v>
      </c>
      <c r="K32" s="138">
        <f t="shared" si="0"/>
        <v>17.317580567580567</v>
      </c>
      <c r="L32" s="138">
        <f t="shared" si="0"/>
        <v>16.500222816399287</v>
      </c>
      <c r="M32" s="138" t="e">
        <f t="shared" si="0"/>
        <v>#DIV/0!</v>
      </c>
      <c r="N32" s="138" t="e">
        <f t="shared" si="0"/>
        <v>#DIV/0!</v>
      </c>
      <c r="O32" s="138" t="e">
        <f t="shared" si="0"/>
        <v>#DIV/0!</v>
      </c>
      <c r="P32" s="138" t="e">
        <f t="shared" si="0"/>
        <v>#DIV/0!</v>
      </c>
      <c r="Q32" s="138" t="e">
        <f t="shared" si="0"/>
        <v>#DIV/0!</v>
      </c>
      <c r="R32" s="138" t="e">
        <f t="shared" si="0"/>
        <v>#DIV/0!</v>
      </c>
      <c r="S32" s="138" t="e">
        <f t="shared" si="0"/>
        <v>#DIV/0!</v>
      </c>
      <c r="T32" s="138" t="e">
        <f t="shared" si="0"/>
        <v>#DIV/0!</v>
      </c>
      <c r="U32" s="138" t="e">
        <f t="shared" si="0"/>
        <v>#DIV/0!</v>
      </c>
      <c r="V32" s="138" t="e">
        <f t="shared" si="0"/>
        <v>#DIV/0!</v>
      </c>
      <c r="W32" s="138" t="e">
        <f t="shared" si="0"/>
        <v>#DIV/0!</v>
      </c>
      <c r="X32" s="138" t="e">
        <f t="shared" si="0"/>
        <v>#DIV/0!</v>
      </c>
      <c r="Y32" s="138" t="e">
        <f t="shared" si="0"/>
        <v>#DIV/0!</v>
      </c>
      <c r="Z32" s="138" t="e">
        <f t="shared" si="0"/>
        <v>#DIV/0!</v>
      </c>
      <c r="AA32" s="138" t="e">
        <f t="shared" si="0"/>
        <v>#DIV/0!</v>
      </c>
      <c r="AB32" s="138">
        <f t="shared" si="0"/>
        <v>15.74793723150961</v>
      </c>
    </row>
    <row r="33" spans="1:28" ht="20.25" hidden="1" customHeight="1" x14ac:dyDescent="0.3">
      <c r="A33" s="126"/>
      <c r="B33" s="127"/>
      <c r="C33" s="128">
        <f t="shared" ref="C33:AB39" si="1">IF(C25=0,0,1)</f>
        <v>1</v>
      </c>
      <c r="D33" s="128">
        <f t="shared" si="1"/>
        <v>1</v>
      </c>
      <c r="E33" s="128">
        <f t="shared" si="1"/>
        <v>1</v>
      </c>
      <c r="F33" s="128">
        <f t="shared" si="1"/>
        <v>1</v>
      </c>
      <c r="G33" s="128">
        <f t="shared" si="1"/>
        <v>1</v>
      </c>
      <c r="H33" s="128">
        <f t="shared" si="1"/>
        <v>1</v>
      </c>
      <c r="I33" s="128">
        <f t="shared" si="1"/>
        <v>1</v>
      </c>
      <c r="J33" s="128">
        <f t="shared" si="1"/>
        <v>1</v>
      </c>
      <c r="K33" s="128">
        <f t="shared" si="1"/>
        <v>1</v>
      </c>
      <c r="L33" s="128">
        <f t="shared" si="1"/>
        <v>1</v>
      </c>
      <c r="M33" s="128">
        <f t="shared" si="1"/>
        <v>0</v>
      </c>
      <c r="N33" s="128">
        <f t="shared" si="1"/>
        <v>0</v>
      </c>
      <c r="O33" s="128">
        <f t="shared" si="1"/>
        <v>0</v>
      </c>
      <c r="P33" s="128">
        <f t="shared" si="1"/>
        <v>0</v>
      </c>
      <c r="Q33" s="128">
        <f t="shared" si="1"/>
        <v>0</v>
      </c>
      <c r="R33" s="128">
        <f t="shared" si="1"/>
        <v>0</v>
      </c>
      <c r="S33" s="128">
        <f t="shared" si="1"/>
        <v>0</v>
      </c>
      <c r="T33" s="128">
        <f t="shared" si="1"/>
        <v>0</v>
      </c>
      <c r="U33" s="128">
        <f t="shared" si="1"/>
        <v>0</v>
      </c>
      <c r="V33" s="128">
        <f t="shared" si="1"/>
        <v>0</v>
      </c>
      <c r="W33" s="128">
        <f t="shared" si="1"/>
        <v>0</v>
      </c>
      <c r="X33" s="128">
        <f t="shared" si="1"/>
        <v>0</v>
      </c>
      <c r="Y33" s="128">
        <f t="shared" si="1"/>
        <v>0</v>
      </c>
      <c r="Z33" s="128">
        <f t="shared" si="1"/>
        <v>0</v>
      </c>
      <c r="AA33" s="128">
        <f t="shared" si="1"/>
        <v>0</v>
      </c>
      <c r="AB33" s="128">
        <f t="shared" si="1"/>
        <v>1</v>
      </c>
    </row>
    <row r="34" spans="1:28" ht="20.25" hidden="1" customHeight="1" x14ac:dyDescent="0.3">
      <c r="A34" s="126"/>
      <c r="B34" s="127"/>
      <c r="C34" s="128">
        <f t="shared" si="1"/>
        <v>1</v>
      </c>
      <c r="D34" s="128">
        <f t="shared" si="1"/>
        <v>1</v>
      </c>
      <c r="E34" s="128">
        <f t="shared" si="1"/>
        <v>1</v>
      </c>
      <c r="F34" s="128">
        <f t="shared" si="1"/>
        <v>1</v>
      </c>
      <c r="G34" s="128">
        <f t="shared" si="1"/>
        <v>1</v>
      </c>
      <c r="H34" s="128">
        <f t="shared" si="1"/>
        <v>1</v>
      </c>
      <c r="I34" s="128">
        <f t="shared" si="1"/>
        <v>1</v>
      </c>
      <c r="J34" s="128">
        <f t="shared" si="1"/>
        <v>1</v>
      </c>
      <c r="K34" s="128">
        <f t="shared" si="1"/>
        <v>1</v>
      </c>
      <c r="L34" s="128">
        <f t="shared" si="1"/>
        <v>1</v>
      </c>
      <c r="M34" s="128">
        <f t="shared" si="1"/>
        <v>0</v>
      </c>
      <c r="N34" s="128">
        <f t="shared" si="1"/>
        <v>0</v>
      </c>
      <c r="O34" s="128">
        <f t="shared" si="1"/>
        <v>0</v>
      </c>
      <c r="P34" s="128">
        <f t="shared" si="1"/>
        <v>0</v>
      </c>
      <c r="Q34" s="128">
        <f t="shared" si="1"/>
        <v>0</v>
      </c>
      <c r="R34" s="128">
        <f t="shared" si="1"/>
        <v>0</v>
      </c>
      <c r="S34" s="128">
        <f t="shared" si="1"/>
        <v>0</v>
      </c>
      <c r="T34" s="128">
        <f t="shared" si="1"/>
        <v>0</v>
      </c>
      <c r="U34" s="128">
        <f t="shared" si="1"/>
        <v>0</v>
      </c>
      <c r="V34" s="128">
        <f t="shared" si="1"/>
        <v>0</v>
      </c>
      <c r="W34" s="128">
        <f t="shared" si="1"/>
        <v>0</v>
      </c>
      <c r="X34" s="128">
        <f t="shared" si="1"/>
        <v>0</v>
      </c>
      <c r="Y34" s="128">
        <f t="shared" si="1"/>
        <v>0</v>
      </c>
      <c r="Z34" s="128">
        <f t="shared" si="1"/>
        <v>0</v>
      </c>
      <c r="AA34" s="128">
        <f t="shared" si="1"/>
        <v>0</v>
      </c>
      <c r="AB34" s="128">
        <f t="shared" si="1"/>
        <v>1</v>
      </c>
    </row>
    <row r="35" spans="1:28" ht="20.25" hidden="1" customHeight="1" x14ac:dyDescent="0.3">
      <c r="A35" s="126"/>
      <c r="B35" s="127"/>
      <c r="C35" s="128">
        <f t="shared" si="1"/>
        <v>1</v>
      </c>
      <c r="D35" s="128">
        <f t="shared" si="1"/>
        <v>1</v>
      </c>
      <c r="E35" s="128">
        <f t="shared" si="1"/>
        <v>1</v>
      </c>
      <c r="F35" s="128">
        <f t="shared" si="1"/>
        <v>1</v>
      </c>
      <c r="G35" s="128">
        <f t="shared" si="1"/>
        <v>1</v>
      </c>
      <c r="H35" s="128">
        <f t="shared" si="1"/>
        <v>1</v>
      </c>
      <c r="I35" s="128">
        <f t="shared" si="1"/>
        <v>1</v>
      </c>
      <c r="J35" s="128">
        <f t="shared" si="1"/>
        <v>1</v>
      </c>
      <c r="K35" s="128">
        <f t="shared" si="1"/>
        <v>1</v>
      </c>
      <c r="L35" s="128">
        <f t="shared" si="1"/>
        <v>0</v>
      </c>
      <c r="M35" s="128">
        <f t="shared" si="1"/>
        <v>0</v>
      </c>
      <c r="N35" s="128">
        <f t="shared" si="1"/>
        <v>0</v>
      </c>
      <c r="O35" s="128">
        <f t="shared" si="1"/>
        <v>0</v>
      </c>
      <c r="P35" s="128">
        <f t="shared" si="1"/>
        <v>0</v>
      </c>
      <c r="Q35" s="128">
        <f t="shared" si="1"/>
        <v>0</v>
      </c>
      <c r="R35" s="128">
        <f t="shared" si="1"/>
        <v>0</v>
      </c>
      <c r="S35" s="128">
        <f t="shared" si="1"/>
        <v>0</v>
      </c>
      <c r="T35" s="128">
        <f t="shared" si="1"/>
        <v>0</v>
      </c>
      <c r="U35" s="128">
        <f t="shared" si="1"/>
        <v>0</v>
      </c>
      <c r="V35" s="128">
        <f t="shared" si="1"/>
        <v>0</v>
      </c>
      <c r="W35" s="128">
        <f t="shared" si="1"/>
        <v>0</v>
      </c>
      <c r="X35" s="128">
        <f t="shared" si="1"/>
        <v>0</v>
      </c>
      <c r="Y35" s="128">
        <f t="shared" si="1"/>
        <v>0</v>
      </c>
      <c r="Z35" s="128">
        <f t="shared" si="1"/>
        <v>0</v>
      </c>
      <c r="AA35" s="128">
        <f t="shared" si="1"/>
        <v>0</v>
      </c>
      <c r="AB35" s="128">
        <f t="shared" si="1"/>
        <v>1</v>
      </c>
    </row>
    <row r="36" spans="1:28" ht="20.25" hidden="1" customHeight="1" x14ac:dyDescent="0.3">
      <c r="A36" s="126"/>
      <c r="B36" s="127"/>
      <c r="C36" s="128">
        <f t="shared" si="1"/>
        <v>0</v>
      </c>
      <c r="D36" s="128">
        <f t="shared" si="1"/>
        <v>0</v>
      </c>
      <c r="E36" s="128">
        <f t="shared" si="1"/>
        <v>0</v>
      </c>
      <c r="F36" s="128">
        <f t="shared" si="1"/>
        <v>0</v>
      </c>
      <c r="G36" s="128">
        <f t="shared" si="1"/>
        <v>0</v>
      </c>
      <c r="H36" s="128">
        <f t="shared" si="1"/>
        <v>0</v>
      </c>
      <c r="I36" s="128">
        <f t="shared" si="1"/>
        <v>1</v>
      </c>
      <c r="J36" s="128">
        <f t="shared" si="1"/>
        <v>1</v>
      </c>
      <c r="K36" s="128">
        <f t="shared" si="1"/>
        <v>1</v>
      </c>
      <c r="L36" s="128">
        <f t="shared" si="1"/>
        <v>0</v>
      </c>
      <c r="M36" s="128">
        <f t="shared" si="1"/>
        <v>0</v>
      </c>
      <c r="N36" s="128">
        <f t="shared" si="1"/>
        <v>0</v>
      </c>
      <c r="O36" s="128">
        <f t="shared" si="1"/>
        <v>0</v>
      </c>
      <c r="P36" s="128">
        <f t="shared" si="1"/>
        <v>0</v>
      </c>
      <c r="Q36" s="128">
        <f t="shared" si="1"/>
        <v>0</v>
      </c>
      <c r="R36" s="128">
        <f t="shared" si="1"/>
        <v>0</v>
      </c>
      <c r="S36" s="128">
        <f t="shared" si="1"/>
        <v>0</v>
      </c>
      <c r="T36" s="128">
        <f t="shared" si="1"/>
        <v>0</v>
      </c>
      <c r="U36" s="128">
        <f t="shared" si="1"/>
        <v>0</v>
      </c>
      <c r="V36" s="128">
        <f t="shared" si="1"/>
        <v>0</v>
      </c>
      <c r="W36" s="128">
        <f t="shared" si="1"/>
        <v>0</v>
      </c>
      <c r="X36" s="128">
        <f t="shared" si="1"/>
        <v>0</v>
      </c>
      <c r="Y36" s="128">
        <f t="shared" si="1"/>
        <v>0</v>
      </c>
      <c r="Z36" s="128">
        <f t="shared" si="1"/>
        <v>0</v>
      </c>
      <c r="AA36" s="128">
        <f t="shared" si="1"/>
        <v>0</v>
      </c>
      <c r="AB36" s="128">
        <f t="shared" si="1"/>
        <v>0</v>
      </c>
    </row>
    <row r="37" spans="1:28" ht="20.25" hidden="1" customHeight="1" x14ac:dyDescent="0.3">
      <c r="C37" s="128">
        <f t="shared" si="1"/>
        <v>0</v>
      </c>
      <c r="D37" s="128">
        <f t="shared" si="1"/>
        <v>0</v>
      </c>
      <c r="E37" s="128">
        <f t="shared" si="1"/>
        <v>0</v>
      </c>
      <c r="F37" s="128">
        <f t="shared" si="1"/>
        <v>0</v>
      </c>
      <c r="G37" s="128">
        <f t="shared" si="1"/>
        <v>0</v>
      </c>
      <c r="H37" s="128">
        <f t="shared" si="1"/>
        <v>0</v>
      </c>
      <c r="I37" s="128">
        <f t="shared" si="1"/>
        <v>0</v>
      </c>
      <c r="J37" s="128">
        <f t="shared" si="1"/>
        <v>0</v>
      </c>
      <c r="K37" s="128">
        <f t="shared" si="1"/>
        <v>0</v>
      </c>
      <c r="L37" s="128">
        <f t="shared" si="1"/>
        <v>0</v>
      </c>
      <c r="M37" s="128">
        <f t="shared" si="1"/>
        <v>0</v>
      </c>
      <c r="N37" s="128">
        <f t="shared" si="1"/>
        <v>0</v>
      </c>
      <c r="O37" s="128">
        <f t="shared" si="1"/>
        <v>0</v>
      </c>
      <c r="P37" s="128">
        <f t="shared" si="1"/>
        <v>0</v>
      </c>
      <c r="Q37" s="128">
        <f t="shared" si="1"/>
        <v>0</v>
      </c>
      <c r="R37" s="128">
        <f t="shared" si="1"/>
        <v>0</v>
      </c>
      <c r="S37" s="128">
        <f t="shared" si="1"/>
        <v>0</v>
      </c>
      <c r="T37" s="128">
        <f t="shared" si="1"/>
        <v>0</v>
      </c>
      <c r="U37" s="128">
        <f t="shared" si="1"/>
        <v>0</v>
      </c>
      <c r="V37" s="128">
        <f t="shared" si="1"/>
        <v>0</v>
      </c>
      <c r="W37" s="128">
        <f t="shared" si="1"/>
        <v>0</v>
      </c>
      <c r="X37" s="128">
        <f t="shared" si="1"/>
        <v>0</v>
      </c>
      <c r="Y37" s="128">
        <f t="shared" si="1"/>
        <v>0</v>
      </c>
      <c r="Z37" s="128">
        <f t="shared" si="1"/>
        <v>0</v>
      </c>
      <c r="AA37" s="128">
        <f t="shared" si="1"/>
        <v>0</v>
      </c>
      <c r="AB37" s="128">
        <f t="shared" si="1"/>
        <v>0</v>
      </c>
    </row>
    <row r="38" spans="1:28" ht="20.25" hidden="1" customHeight="1" x14ac:dyDescent="0.3">
      <c r="C38" s="128">
        <f t="shared" si="1"/>
        <v>1</v>
      </c>
      <c r="D38" s="128">
        <f t="shared" si="1"/>
        <v>1</v>
      </c>
      <c r="E38" s="128">
        <f t="shared" si="1"/>
        <v>1</v>
      </c>
      <c r="F38" s="128">
        <f t="shared" si="1"/>
        <v>1</v>
      </c>
      <c r="G38" s="128">
        <f t="shared" si="1"/>
        <v>1</v>
      </c>
      <c r="H38" s="128">
        <f t="shared" si="1"/>
        <v>1</v>
      </c>
      <c r="I38" s="128">
        <f t="shared" si="1"/>
        <v>1</v>
      </c>
      <c r="J38" s="128">
        <f t="shared" si="1"/>
        <v>1</v>
      </c>
      <c r="K38" s="128">
        <f t="shared" si="1"/>
        <v>1</v>
      </c>
      <c r="L38" s="128">
        <f t="shared" si="1"/>
        <v>1</v>
      </c>
      <c r="M38" s="128">
        <f t="shared" si="1"/>
        <v>0</v>
      </c>
      <c r="N38" s="128">
        <f t="shared" si="1"/>
        <v>0</v>
      </c>
      <c r="O38" s="128">
        <f t="shared" si="1"/>
        <v>0</v>
      </c>
      <c r="P38" s="128">
        <f t="shared" si="1"/>
        <v>0</v>
      </c>
      <c r="Q38" s="128">
        <f t="shared" si="1"/>
        <v>0</v>
      </c>
      <c r="R38" s="128">
        <f t="shared" si="1"/>
        <v>0</v>
      </c>
      <c r="S38" s="128">
        <f t="shared" si="1"/>
        <v>0</v>
      </c>
      <c r="T38" s="128">
        <f t="shared" si="1"/>
        <v>0</v>
      </c>
      <c r="U38" s="128">
        <f t="shared" si="1"/>
        <v>0</v>
      </c>
      <c r="V38" s="128">
        <f t="shared" si="1"/>
        <v>0</v>
      </c>
      <c r="W38" s="128">
        <f t="shared" si="1"/>
        <v>0</v>
      </c>
      <c r="X38" s="128">
        <f t="shared" si="1"/>
        <v>0</v>
      </c>
      <c r="Y38" s="128">
        <f t="shared" si="1"/>
        <v>0</v>
      </c>
      <c r="Z38" s="128">
        <f t="shared" si="1"/>
        <v>0</v>
      </c>
      <c r="AA38" s="128">
        <f t="shared" si="1"/>
        <v>0</v>
      </c>
      <c r="AB38" s="128">
        <f t="shared" si="1"/>
        <v>1</v>
      </c>
    </row>
    <row r="39" spans="1:28" ht="20.25" hidden="1" customHeight="1" x14ac:dyDescent="0.3">
      <c r="C39" s="128">
        <f t="shared" si="1"/>
        <v>1</v>
      </c>
      <c r="D39" s="128">
        <f t="shared" si="1"/>
        <v>1</v>
      </c>
      <c r="E39" s="128">
        <f t="shared" si="1"/>
        <v>1</v>
      </c>
      <c r="F39" s="128">
        <f t="shared" si="1"/>
        <v>1</v>
      </c>
      <c r="G39" s="128">
        <f t="shared" si="1"/>
        <v>1</v>
      </c>
      <c r="H39" s="128">
        <f t="shared" si="1"/>
        <v>1</v>
      </c>
      <c r="I39" s="128">
        <f t="shared" si="1"/>
        <v>1</v>
      </c>
      <c r="J39" s="128">
        <f t="shared" si="1"/>
        <v>1</v>
      </c>
      <c r="K39" s="128">
        <f t="shared" si="1"/>
        <v>1</v>
      </c>
      <c r="L39" s="128">
        <f t="shared" si="1"/>
        <v>1</v>
      </c>
      <c r="M39" s="128">
        <f t="shared" si="1"/>
        <v>0</v>
      </c>
      <c r="N39" s="128">
        <f t="shared" si="1"/>
        <v>0</v>
      </c>
      <c r="O39" s="128">
        <f t="shared" si="1"/>
        <v>0</v>
      </c>
      <c r="P39" s="128">
        <f t="shared" si="1"/>
        <v>0</v>
      </c>
      <c r="Q39" s="128">
        <f t="shared" si="1"/>
        <v>0</v>
      </c>
      <c r="R39" s="128">
        <f t="shared" si="1"/>
        <v>0</v>
      </c>
      <c r="S39" s="128">
        <f t="shared" si="1"/>
        <v>0</v>
      </c>
      <c r="T39" s="128">
        <f t="shared" si="1"/>
        <v>0</v>
      </c>
      <c r="U39" s="128">
        <f t="shared" si="1"/>
        <v>0</v>
      </c>
      <c r="V39" s="128">
        <f t="shared" si="1"/>
        <v>0</v>
      </c>
      <c r="W39" s="128">
        <f t="shared" si="1"/>
        <v>0</v>
      </c>
      <c r="X39" s="128">
        <f t="shared" si="1"/>
        <v>0</v>
      </c>
      <c r="Y39" s="128">
        <f t="shared" si="1"/>
        <v>0</v>
      </c>
      <c r="Z39" s="128">
        <f t="shared" si="1"/>
        <v>0</v>
      </c>
      <c r="AA39" s="128">
        <f t="shared" si="1"/>
        <v>0</v>
      </c>
      <c r="AB39" s="128">
        <f t="shared" si="1"/>
        <v>1</v>
      </c>
    </row>
    <row r="40" spans="1:28" ht="20.25" x14ac:dyDescent="0.3">
      <c r="B40" s="113"/>
      <c r="C40" s="131"/>
    </row>
    <row r="41" spans="1:28" x14ac:dyDescent="0.3">
      <c r="C41" s="132"/>
      <c r="E41" s="129"/>
      <c r="F41" s="129"/>
      <c r="G41" s="129"/>
      <c r="H41" s="129"/>
      <c r="I41" s="129"/>
      <c r="J41" s="129"/>
      <c r="K41" s="129"/>
    </row>
    <row r="42" spans="1:28" x14ac:dyDescent="0.3">
      <c r="C42" s="132"/>
    </row>
    <row r="43" spans="1:28" x14ac:dyDescent="0.3">
      <c r="C43" s="132"/>
    </row>
  </sheetData>
  <mergeCells count="2">
    <mergeCell ref="A1:O1"/>
    <mergeCell ref="A19:AB19"/>
  </mergeCells>
  <pageMargins left="0.70866141732283472" right="0.70866141732283472" top="0.15748031496062992" bottom="0.19685039370078741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8"/>
  <sheetViews>
    <sheetView topLeftCell="A46" workbookViewId="0">
      <selection activeCell="F82" sqref="F82"/>
    </sheetView>
  </sheetViews>
  <sheetFormatPr defaultRowHeight="15.75" x14ac:dyDescent="0.25"/>
  <cols>
    <col min="1" max="1" width="4.28515625" style="173" customWidth="1"/>
    <col min="2" max="2" width="6.28515625" style="173" customWidth="1"/>
    <col min="3" max="3" width="25.28515625" style="174" customWidth="1"/>
    <col min="4" max="5" width="8.28515625" style="173" customWidth="1"/>
    <col min="6" max="6" width="8.28515625" style="141" customWidth="1"/>
    <col min="7" max="8" width="8.28515625" style="173" customWidth="1"/>
    <col min="9" max="13" width="8.28515625" style="175" customWidth="1"/>
    <col min="14" max="14" width="5.42578125" style="175" hidden="1" customWidth="1"/>
    <col min="15" max="15" width="5.28515625" style="175" hidden="1" customWidth="1"/>
    <col min="16" max="16" width="5.85546875" style="175" hidden="1" customWidth="1"/>
    <col min="17" max="25" width="5.28515625" style="175" hidden="1" customWidth="1"/>
    <col min="26" max="26" width="6" style="175" hidden="1" customWidth="1"/>
    <col min="27" max="27" width="5.85546875" style="175" hidden="1" customWidth="1"/>
    <col min="28" max="28" width="6.42578125" style="175" hidden="1" customWidth="1"/>
    <col min="29" max="29" width="11.85546875" style="173" customWidth="1"/>
    <col min="30" max="30" width="5.7109375" style="141" hidden="1" customWidth="1"/>
    <col min="31" max="49" width="3.7109375" style="141" hidden="1" customWidth="1"/>
    <col min="50" max="55" width="3.7109375" style="142" hidden="1" customWidth="1"/>
    <col min="56" max="256" width="9.140625" style="141"/>
    <col min="257" max="257" width="4.28515625" style="141" customWidth="1"/>
    <col min="258" max="258" width="6.28515625" style="141" customWidth="1"/>
    <col min="259" max="259" width="25.28515625" style="141" customWidth="1"/>
    <col min="260" max="261" width="6.140625" style="141" customWidth="1"/>
    <col min="262" max="262" width="6.5703125" style="141" bestFit="1" customWidth="1"/>
    <col min="263" max="263" width="5.42578125" style="141" customWidth="1"/>
    <col min="264" max="264" width="6.140625" style="141" customWidth="1"/>
    <col min="265" max="265" width="5" style="141" bestFit="1" customWidth="1"/>
    <col min="266" max="269" width="6.140625" style="141" customWidth="1"/>
    <col min="270" max="270" width="5.42578125" style="141" customWidth="1"/>
    <col min="271" max="271" width="5.28515625" style="141" customWidth="1"/>
    <col min="272" max="272" width="5.85546875" style="141" customWidth="1"/>
    <col min="273" max="281" width="5.28515625" style="141" customWidth="1"/>
    <col min="282" max="282" width="6" style="141" customWidth="1"/>
    <col min="283" max="283" width="5.85546875" style="141" customWidth="1"/>
    <col min="284" max="284" width="6.42578125" style="141" customWidth="1"/>
    <col min="285" max="285" width="7.85546875" style="141" customWidth="1"/>
    <col min="286" max="311" width="0" style="141" hidden="1" customWidth="1"/>
    <col min="312" max="512" width="9.140625" style="141"/>
    <col min="513" max="513" width="4.28515625" style="141" customWidth="1"/>
    <col min="514" max="514" width="6.28515625" style="141" customWidth="1"/>
    <col min="515" max="515" width="25.28515625" style="141" customWidth="1"/>
    <col min="516" max="517" width="6.140625" style="141" customWidth="1"/>
    <col min="518" max="518" width="6.5703125" style="141" bestFit="1" customWidth="1"/>
    <col min="519" max="519" width="5.42578125" style="141" customWidth="1"/>
    <col min="520" max="520" width="6.140625" style="141" customWidth="1"/>
    <col min="521" max="521" width="5" style="141" bestFit="1" customWidth="1"/>
    <col min="522" max="525" width="6.140625" style="141" customWidth="1"/>
    <col min="526" max="526" width="5.42578125" style="141" customWidth="1"/>
    <col min="527" max="527" width="5.28515625" style="141" customWidth="1"/>
    <col min="528" max="528" width="5.85546875" style="141" customWidth="1"/>
    <col min="529" max="537" width="5.28515625" style="141" customWidth="1"/>
    <col min="538" max="538" width="6" style="141" customWidth="1"/>
    <col min="539" max="539" width="5.85546875" style="141" customWidth="1"/>
    <col min="540" max="540" width="6.42578125" style="141" customWidth="1"/>
    <col min="541" max="541" width="7.85546875" style="141" customWidth="1"/>
    <col min="542" max="567" width="0" style="141" hidden="1" customWidth="1"/>
    <col min="568" max="768" width="9.140625" style="141"/>
    <col min="769" max="769" width="4.28515625" style="141" customWidth="1"/>
    <col min="770" max="770" width="6.28515625" style="141" customWidth="1"/>
    <col min="771" max="771" width="25.28515625" style="141" customWidth="1"/>
    <col min="772" max="773" width="6.140625" style="141" customWidth="1"/>
    <col min="774" max="774" width="6.5703125" style="141" bestFit="1" customWidth="1"/>
    <col min="775" max="775" width="5.42578125" style="141" customWidth="1"/>
    <col min="776" max="776" width="6.140625" style="141" customWidth="1"/>
    <col min="777" max="777" width="5" style="141" bestFit="1" customWidth="1"/>
    <col min="778" max="781" width="6.140625" style="141" customWidth="1"/>
    <col min="782" max="782" width="5.42578125" style="141" customWidth="1"/>
    <col min="783" max="783" width="5.28515625" style="141" customWidth="1"/>
    <col min="784" max="784" width="5.85546875" style="141" customWidth="1"/>
    <col min="785" max="793" width="5.28515625" style="141" customWidth="1"/>
    <col min="794" max="794" width="6" style="141" customWidth="1"/>
    <col min="795" max="795" width="5.85546875" style="141" customWidth="1"/>
    <col min="796" max="796" width="6.42578125" style="141" customWidth="1"/>
    <col min="797" max="797" width="7.85546875" style="141" customWidth="1"/>
    <col min="798" max="823" width="0" style="141" hidden="1" customWidth="1"/>
    <col min="824" max="1024" width="9.140625" style="141"/>
    <col min="1025" max="1025" width="4.28515625" style="141" customWidth="1"/>
    <col min="1026" max="1026" width="6.28515625" style="141" customWidth="1"/>
    <col min="1027" max="1027" width="25.28515625" style="141" customWidth="1"/>
    <col min="1028" max="1029" width="6.140625" style="141" customWidth="1"/>
    <col min="1030" max="1030" width="6.5703125" style="141" bestFit="1" customWidth="1"/>
    <col min="1031" max="1031" width="5.42578125" style="141" customWidth="1"/>
    <col min="1032" max="1032" width="6.140625" style="141" customWidth="1"/>
    <col min="1033" max="1033" width="5" style="141" bestFit="1" customWidth="1"/>
    <col min="1034" max="1037" width="6.140625" style="141" customWidth="1"/>
    <col min="1038" max="1038" width="5.42578125" style="141" customWidth="1"/>
    <col min="1039" max="1039" width="5.28515625" style="141" customWidth="1"/>
    <col min="1040" max="1040" width="5.85546875" style="141" customWidth="1"/>
    <col min="1041" max="1049" width="5.28515625" style="141" customWidth="1"/>
    <col min="1050" max="1050" width="6" style="141" customWidth="1"/>
    <col min="1051" max="1051" width="5.85546875" style="141" customWidth="1"/>
    <col min="1052" max="1052" width="6.42578125" style="141" customWidth="1"/>
    <col min="1053" max="1053" width="7.85546875" style="141" customWidth="1"/>
    <col min="1054" max="1079" width="0" style="141" hidden="1" customWidth="1"/>
    <col min="1080" max="1280" width="9.140625" style="141"/>
    <col min="1281" max="1281" width="4.28515625" style="141" customWidth="1"/>
    <col min="1282" max="1282" width="6.28515625" style="141" customWidth="1"/>
    <col min="1283" max="1283" width="25.28515625" style="141" customWidth="1"/>
    <col min="1284" max="1285" width="6.140625" style="141" customWidth="1"/>
    <col min="1286" max="1286" width="6.5703125" style="141" bestFit="1" customWidth="1"/>
    <col min="1287" max="1287" width="5.42578125" style="141" customWidth="1"/>
    <col min="1288" max="1288" width="6.140625" style="141" customWidth="1"/>
    <col min="1289" max="1289" width="5" style="141" bestFit="1" customWidth="1"/>
    <col min="1290" max="1293" width="6.140625" style="141" customWidth="1"/>
    <col min="1294" max="1294" width="5.42578125" style="141" customWidth="1"/>
    <col min="1295" max="1295" width="5.28515625" style="141" customWidth="1"/>
    <col min="1296" max="1296" width="5.85546875" style="141" customWidth="1"/>
    <col min="1297" max="1305" width="5.28515625" style="141" customWidth="1"/>
    <col min="1306" max="1306" width="6" style="141" customWidth="1"/>
    <col min="1307" max="1307" width="5.85546875" style="141" customWidth="1"/>
    <col min="1308" max="1308" width="6.42578125" style="141" customWidth="1"/>
    <col min="1309" max="1309" width="7.85546875" style="141" customWidth="1"/>
    <col min="1310" max="1335" width="0" style="141" hidden="1" customWidth="1"/>
    <col min="1336" max="1536" width="9.140625" style="141"/>
    <col min="1537" max="1537" width="4.28515625" style="141" customWidth="1"/>
    <col min="1538" max="1538" width="6.28515625" style="141" customWidth="1"/>
    <col min="1539" max="1539" width="25.28515625" style="141" customWidth="1"/>
    <col min="1540" max="1541" width="6.140625" style="141" customWidth="1"/>
    <col min="1542" max="1542" width="6.5703125" style="141" bestFit="1" customWidth="1"/>
    <col min="1543" max="1543" width="5.42578125" style="141" customWidth="1"/>
    <col min="1544" max="1544" width="6.140625" style="141" customWidth="1"/>
    <col min="1545" max="1545" width="5" style="141" bestFit="1" customWidth="1"/>
    <col min="1546" max="1549" width="6.140625" style="141" customWidth="1"/>
    <col min="1550" max="1550" width="5.42578125" style="141" customWidth="1"/>
    <col min="1551" max="1551" width="5.28515625" style="141" customWidth="1"/>
    <col min="1552" max="1552" width="5.85546875" style="141" customWidth="1"/>
    <col min="1553" max="1561" width="5.28515625" style="141" customWidth="1"/>
    <col min="1562" max="1562" width="6" style="141" customWidth="1"/>
    <col min="1563" max="1563" width="5.85546875" style="141" customWidth="1"/>
    <col min="1564" max="1564" width="6.42578125" style="141" customWidth="1"/>
    <col min="1565" max="1565" width="7.85546875" style="141" customWidth="1"/>
    <col min="1566" max="1591" width="0" style="141" hidden="1" customWidth="1"/>
    <col min="1592" max="1792" width="9.140625" style="141"/>
    <col min="1793" max="1793" width="4.28515625" style="141" customWidth="1"/>
    <col min="1794" max="1794" width="6.28515625" style="141" customWidth="1"/>
    <col min="1795" max="1795" width="25.28515625" style="141" customWidth="1"/>
    <col min="1796" max="1797" width="6.140625" style="141" customWidth="1"/>
    <col min="1798" max="1798" width="6.5703125" style="141" bestFit="1" customWidth="1"/>
    <col min="1799" max="1799" width="5.42578125" style="141" customWidth="1"/>
    <col min="1800" max="1800" width="6.140625" style="141" customWidth="1"/>
    <col min="1801" max="1801" width="5" style="141" bestFit="1" customWidth="1"/>
    <col min="1802" max="1805" width="6.140625" style="141" customWidth="1"/>
    <col min="1806" max="1806" width="5.42578125" style="141" customWidth="1"/>
    <col min="1807" max="1807" width="5.28515625" style="141" customWidth="1"/>
    <col min="1808" max="1808" width="5.85546875" style="141" customWidth="1"/>
    <col min="1809" max="1817" width="5.28515625" style="141" customWidth="1"/>
    <col min="1818" max="1818" width="6" style="141" customWidth="1"/>
    <col min="1819" max="1819" width="5.85546875" style="141" customWidth="1"/>
    <col min="1820" max="1820" width="6.42578125" style="141" customWidth="1"/>
    <col min="1821" max="1821" width="7.85546875" style="141" customWidth="1"/>
    <col min="1822" max="1847" width="0" style="141" hidden="1" customWidth="1"/>
    <col min="1848" max="2048" width="9.140625" style="141"/>
    <col min="2049" max="2049" width="4.28515625" style="141" customWidth="1"/>
    <col min="2050" max="2050" width="6.28515625" style="141" customWidth="1"/>
    <col min="2051" max="2051" width="25.28515625" style="141" customWidth="1"/>
    <col min="2052" max="2053" width="6.140625" style="141" customWidth="1"/>
    <col min="2054" max="2054" width="6.5703125" style="141" bestFit="1" customWidth="1"/>
    <col min="2055" max="2055" width="5.42578125" style="141" customWidth="1"/>
    <col min="2056" max="2056" width="6.140625" style="141" customWidth="1"/>
    <col min="2057" max="2057" width="5" style="141" bestFit="1" customWidth="1"/>
    <col min="2058" max="2061" width="6.140625" style="141" customWidth="1"/>
    <col min="2062" max="2062" width="5.42578125" style="141" customWidth="1"/>
    <col min="2063" max="2063" width="5.28515625" style="141" customWidth="1"/>
    <col min="2064" max="2064" width="5.85546875" style="141" customWidth="1"/>
    <col min="2065" max="2073" width="5.28515625" style="141" customWidth="1"/>
    <col min="2074" max="2074" width="6" style="141" customWidth="1"/>
    <col min="2075" max="2075" width="5.85546875" style="141" customWidth="1"/>
    <col min="2076" max="2076" width="6.42578125" style="141" customWidth="1"/>
    <col min="2077" max="2077" width="7.85546875" style="141" customWidth="1"/>
    <col min="2078" max="2103" width="0" style="141" hidden="1" customWidth="1"/>
    <col min="2104" max="2304" width="9.140625" style="141"/>
    <col min="2305" max="2305" width="4.28515625" style="141" customWidth="1"/>
    <col min="2306" max="2306" width="6.28515625" style="141" customWidth="1"/>
    <col min="2307" max="2307" width="25.28515625" style="141" customWidth="1"/>
    <col min="2308" max="2309" width="6.140625" style="141" customWidth="1"/>
    <col min="2310" max="2310" width="6.5703125" style="141" bestFit="1" customWidth="1"/>
    <col min="2311" max="2311" width="5.42578125" style="141" customWidth="1"/>
    <col min="2312" max="2312" width="6.140625" style="141" customWidth="1"/>
    <col min="2313" max="2313" width="5" style="141" bestFit="1" customWidth="1"/>
    <col min="2314" max="2317" width="6.140625" style="141" customWidth="1"/>
    <col min="2318" max="2318" width="5.42578125" style="141" customWidth="1"/>
    <col min="2319" max="2319" width="5.28515625" style="141" customWidth="1"/>
    <col min="2320" max="2320" width="5.85546875" style="141" customWidth="1"/>
    <col min="2321" max="2329" width="5.28515625" style="141" customWidth="1"/>
    <col min="2330" max="2330" width="6" style="141" customWidth="1"/>
    <col min="2331" max="2331" width="5.85546875" style="141" customWidth="1"/>
    <col min="2332" max="2332" width="6.42578125" style="141" customWidth="1"/>
    <col min="2333" max="2333" width="7.85546875" style="141" customWidth="1"/>
    <col min="2334" max="2359" width="0" style="141" hidden="1" customWidth="1"/>
    <col min="2360" max="2560" width="9.140625" style="141"/>
    <col min="2561" max="2561" width="4.28515625" style="141" customWidth="1"/>
    <col min="2562" max="2562" width="6.28515625" style="141" customWidth="1"/>
    <col min="2563" max="2563" width="25.28515625" style="141" customWidth="1"/>
    <col min="2564" max="2565" width="6.140625" style="141" customWidth="1"/>
    <col min="2566" max="2566" width="6.5703125" style="141" bestFit="1" customWidth="1"/>
    <col min="2567" max="2567" width="5.42578125" style="141" customWidth="1"/>
    <col min="2568" max="2568" width="6.140625" style="141" customWidth="1"/>
    <col min="2569" max="2569" width="5" style="141" bestFit="1" customWidth="1"/>
    <col min="2570" max="2573" width="6.140625" style="141" customWidth="1"/>
    <col min="2574" max="2574" width="5.42578125" style="141" customWidth="1"/>
    <col min="2575" max="2575" width="5.28515625" style="141" customWidth="1"/>
    <col min="2576" max="2576" width="5.85546875" style="141" customWidth="1"/>
    <col min="2577" max="2585" width="5.28515625" style="141" customWidth="1"/>
    <col min="2586" max="2586" width="6" style="141" customWidth="1"/>
    <col min="2587" max="2587" width="5.85546875" style="141" customWidth="1"/>
    <col min="2588" max="2588" width="6.42578125" style="141" customWidth="1"/>
    <col min="2589" max="2589" width="7.85546875" style="141" customWidth="1"/>
    <col min="2590" max="2615" width="0" style="141" hidden="1" customWidth="1"/>
    <col min="2616" max="2816" width="9.140625" style="141"/>
    <col min="2817" max="2817" width="4.28515625" style="141" customWidth="1"/>
    <col min="2818" max="2818" width="6.28515625" style="141" customWidth="1"/>
    <col min="2819" max="2819" width="25.28515625" style="141" customWidth="1"/>
    <col min="2820" max="2821" width="6.140625" style="141" customWidth="1"/>
    <col min="2822" max="2822" width="6.5703125" style="141" bestFit="1" customWidth="1"/>
    <col min="2823" max="2823" width="5.42578125" style="141" customWidth="1"/>
    <col min="2824" max="2824" width="6.140625" style="141" customWidth="1"/>
    <col min="2825" max="2825" width="5" style="141" bestFit="1" customWidth="1"/>
    <col min="2826" max="2829" width="6.140625" style="141" customWidth="1"/>
    <col min="2830" max="2830" width="5.42578125" style="141" customWidth="1"/>
    <col min="2831" max="2831" width="5.28515625" style="141" customWidth="1"/>
    <col min="2832" max="2832" width="5.85546875" style="141" customWidth="1"/>
    <col min="2833" max="2841" width="5.28515625" style="141" customWidth="1"/>
    <col min="2842" max="2842" width="6" style="141" customWidth="1"/>
    <col min="2843" max="2843" width="5.85546875" style="141" customWidth="1"/>
    <col min="2844" max="2844" width="6.42578125" style="141" customWidth="1"/>
    <col min="2845" max="2845" width="7.85546875" style="141" customWidth="1"/>
    <col min="2846" max="2871" width="0" style="141" hidden="1" customWidth="1"/>
    <col min="2872" max="3072" width="9.140625" style="141"/>
    <col min="3073" max="3073" width="4.28515625" style="141" customWidth="1"/>
    <col min="3074" max="3074" width="6.28515625" style="141" customWidth="1"/>
    <col min="3075" max="3075" width="25.28515625" style="141" customWidth="1"/>
    <col min="3076" max="3077" width="6.140625" style="141" customWidth="1"/>
    <col min="3078" max="3078" width="6.5703125" style="141" bestFit="1" customWidth="1"/>
    <col min="3079" max="3079" width="5.42578125" style="141" customWidth="1"/>
    <col min="3080" max="3080" width="6.140625" style="141" customWidth="1"/>
    <col min="3081" max="3081" width="5" style="141" bestFit="1" customWidth="1"/>
    <col min="3082" max="3085" width="6.140625" style="141" customWidth="1"/>
    <col min="3086" max="3086" width="5.42578125" style="141" customWidth="1"/>
    <col min="3087" max="3087" width="5.28515625" style="141" customWidth="1"/>
    <col min="3088" max="3088" width="5.85546875" style="141" customWidth="1"/>
    <col min="3089" max="3097" width="5.28515625" style="141" customWidth="1"/>
    <col min="3098" max="3098" width="6" style="141" customWidth="1"/>
    <col min="3099" max="3099" width="5.85546875" style="141" customWidth="1"/>
    <col min="3100" max="3100" width="6.42578125" style="141" customWidth="1"/>
    <col min="3101" max="3101" width="7.85546875" style="141" customWidth="1"/>
    <col min="3102" max="3127" width="0" style="141" hidden="1" customWidth="1"/>
    <col min="3128" max="3328" width="9.140625" style="141"/>
    <col min="3329" max="3329" width="4.28515625" style="141" customWidth="1"/>
    <col min="3330" max="3330" width="6.28515625" style="141" customWidth="1"/>
    <col min="3331" max="3331" width="25.28515625" style="141" customWidth="1"/>
    <col min="3332" max="3333" width="6.140625" style="141" customWidth="1"/>
    <col min="3334" max="3334" width="6.5703125" style="141" bestFit="1" customWidth="1"/>
    <col min="3335" max="3335" width="5.42578125" style="141" customWidth="1"/>
    <col min="3336" max="3336" width="6.140625" style="141" customWidth="1"/>
    <col min="3337" max="3337" width="5" style="141" bestFit="1" customWidth="1"/>
    <col min="3338" max="3341" width="6.140625" style="141" customWidth="1"/>
    <col min="3342" max="3342" width="5.42578125" style="141" customWidth="1"/>
    <col min="3343" max="3343" width="5.28515625" style="141" customWidth="1"/>
    <col min="3344" max="3344" width="5.85546875" style="141" customWidth="1"/>
    <col min="3345" max="3353" width="5.28515625" style="141" customWidth="1"/>
    <col min="3354" max="3354" width="6" style="141" customWidth="1"/>
    <col min="3355" max="3355" width="5.85546875" style="141" customWidth="1"/>
    <col min="3356" max="3356" width="6.42578125" style="141" customWidth="1"/>
    <col min="3357" max="3357" width="7.85546875" style="141" customWidth="1"/>
    <col min="3358" max="3383" width="0" style="141" hidden="1" customWidth="1"/>
    <col min="3384" max="3584" width="9.140625" style="141"/>
    <col min="3585" max="3585" width="4.28515625" style="141" customWidth="1"/>
    <col min="3586" max="3586" width="6.28515625" style="141" customWidth="1"/>
    <col min="3587" max="3587" width="25.28515625" style="141" customWidth="1"/>
    <col min="3588" max="3589" width="6.140625" style="141" customWidth="1"/>
    <col min="3590" max="3590" width="6.5703125" style="141" bestFit="1" customWidth="1"/>
    <col min="3591" max="3591" width="5.42578125" style="141" customWidth="1"/>
    <col min="3592" max="3592" width="6.140625" style="141" customWidth="1"/>
    <col min="3593" max="3593" width="5" style="141" bestFit="1" customWidth="1"/>
    <col min="3594" max="3597" width="6.140625" style="141" customWidth="1"/>
    <col min="3598" max="3598" width="5.42578125" style="141" customWidth="1"/>
    <col min="3599" max="3599" width="5.28515625" style="141" customWidth="1"/>
    <col min="3600" max="3600" width="5.85546875" style="141" customWidth="1"/>
    <col min="3601" max="3609" width="5.28515625" style="141" customWidth="1"/>
    <col min="3610" max="3610" width="6" style="141" customWidth="1"/>
    <col min="3611" max="3611" width="5.85546875" style="141" customWidth="1"/>
    <col min="3612" max="3612" width="6.42578125" style="141" customWidth="1"/>
    <col min="3613" max="3613" width="7.85546875" style="141" customWidth="1"/>
    <col min="3614" max="3639" width="0" style="141" hidden="1" customWidth="1"/>
    <col min="3640" max="3840" width="9.140625" style="141"/>
    <col min="3841" max="3841" width="4.28515625" style="141" customWidth="1"/>
    <col min="3842" max="3842" width="6.28515625" style="141" customWidth="1"/>
    <col min="3843" max="3843" width="25.28515625" style="141" customWidth="1"/>
    <col min="3844" max="3845" width="6.140625" style="141" customWidth="1"/>
    <col min="3846" max="3846" width="6.5703125" style="141" bestFit="1" customWidth="1"/>
    <col min="3847" max="3847" width="5.42578125" style="141" customWidth="1"/>
    <col min="3848" max="3848" width="6.140625" style="141" customWidth="1"/>
    <col min="3849" max="3849" width="5" style="141" bestFit="1" customWidth="1"/>
    <col min="3850" max="3853" width="6.140625" style="141" customWidth="1"/>
    <col min="3854" max="3854" width="5.42578125" style="141" customWidth="1"/>
    <col min="3855" max="3855" width="5.28515625" style="141" customWidth="1"/>
    <col min="3856" max="3856" width="5.85546875" style="141" customWidth="1"/>
    <col min="3857" max="3865" width="5.28515625" style="141" customWidth="1"/>
    <col min="3866" max="3866" width="6" style="141" customWidth="1"/>
    <col min="3867" max="3867" width="5.85546875" style="141" customWidth="1"/>
    <col min="3868" max="3868" width="6.42578125" style="141" customWidth="1"/>
    <col min="3869" max="3869" width="7.85546875" style="141" customWidth="1"/>
    <col min="3870" max="3895" width="0" style="141" hidden="1" customWidth="1"/>
    <col min="3896" max="4096" width="9.140625" style="141"/>
    <col min="4097" max="4097" width="4.28515625" style="141" customWidth="1"/>
    <col min="4098" max="4098" width="6.28515625" style="141" customWidth="1"/>
    <col min="4099" max="4099" width="25.28515625" style="141" customWidth="1"/>
    <col min="4100" max="4101" width="6.140625" style="141" customWidth="1"/>
    <col min="4102" max="4102" width="6.5703125" style="141" bestFit="1" customWidth="1"/>
    <col min="4103" max="4103" width="5.42578125" style="141" customWidth="1"/>
    <col min="4104" max="4104" width="6.140625" style="141" customWidth="1"/>
    <col min="4105" max="4105" width="5" style="141" bestFit="1" customWidth="1"/>
    <col min="4106" max="4109" width="6.140625" style="141" customWidth="1"/>
    <col min="4110" max="4110" width="5.42578125" style="141" customWidth="1"/>
    <col min="4111" max="4111" width="5.28515625" style="141" customWidth="1"/>
    <col min="4112" max="4112" width="5.85546875" style="141" customWidth="1"/>
    <col min="4113" max="4121" width="5.28515625" style="141" customWidth="1"/>
    <col min="4122" max="4122" width="6" style="141" customWidth="1"/>
    <col min="4123" max="4123" width="5.85546875" style="141" customWidth="1"/>
    <col min="4124" max="4124" width="6.42578125" style="141" customWidth="1"/>
    <col min="4125" max="4125" width="7.85546875" style="141" customWidth="1"/>
    <col min="4126" max="4151" width="0" style="141" hidden="1" customWidth="1"/>
    <col min="4152" max="4352" width="9.140625" style="141"/>
    <col min="4353" max="4353" width="4.28515625" style="141" customWidth="1"/>
    <col min="4354" max="4354" width="6.28515625" style="141" customWidth="1"/>
    <col min="4355" max="4355" width="25.28515625" style="141" customWidth="1"/>
    <col min="4356" max="4357" width="6.140625" style="141" customWidth="1"/>
    <col min="4358" max="4358" width="6.5703125" style="141" bestFit="1" customWidth="1"/>
    <col min="4359" max="4359" width="5.42578125" style="141" customWidth="1"/>
    <col min="4360" max="4360" width="6.140625" style="141" customWidth="1"/>
    <col min="4361" max="4361" width="5" style="141" bestFit="1" customWidth="1"/>
    <col min="4362" max="4365" width="6.140625" style="141" customWidth="1"/>
    <col min="4366" max="4366" width="5.42578125" style="141" customWidth="1"/>
    <col min="4367" max="4367" width="5.28515625" style="141" customWidth="1"/>
    <col min="4368" max="4368" width="5.85546875" style="141" customWidth="1"/>
    <col min="4369" max="4377" width="5.28515625" style="141" customWidth="1"/>
    <col min="4378" max="4378" width="6" style="141" customWidth="1"/>
    <col min="4379" max="4379" width="5.85546875" style="141" customWidth="1"/>
    <col min="4380" max="4380" width="6.42578125" style="141" customWidth="1"/>
    <col min="4381" max="4381" width="7.85546875" style="141" customWidth="1"/>
    <col min="4382" max="4407" width="0" style="141" hidden="1" customWidth="1"/>
    <col min="4408" max="4608" width="9.140625" style="141"/>
    <col min="4609" max="4609" width="4.28515625" style="141" customWidth="1"/>
    <col min="4610" max="4610" width="6.28515625" style="141" customWidth="1"/>
    <col min="4611" max="4611" width="25.28515625" style="141" customWidth="1"/>
    <col min="4612" max="4613" width="6.140625" style="141" customWidth="1"/>
    <col min="4614" max="4614" width="6.5703125" style="141" bestFit="1" customWidth="1"/>
    <col min="4615" max="4615" width="5.42578125" style="141" customWidth="1"/>
    <col min="4616" max="4616" width="6.140625" style="141" customWidth="1"/>
    <col min="4617" max="4617" width="5" style="141" bestFit="1" customWidth="1"/>
    <col min="4618" max="4621" width="6.140625" style="141" customWidth="1"/>
    <col min="4622" max="4622" width="5.42578125" style="141" customWidth="1"/>
    <col min="4623" max="4623" width="5.28515625" style="141" customWidth="1"/>
    <col min="4624" max="4624" width="5.85546875" style="141" customWidth="1"/>
    <col min="4625" max="4633" width="5.28515625" style="141" customWidth="1"/>
    <col min="4634" max="4634" width="6" style="141" customWidth="1"/>
    <col min="4635" max="4635" width="5.85546875" style="141" customWidth="1"/>
    <col min="4636" max="4636" width="6.42578125" style="141" customWidth="1"/>
    <col min="4637" max="4637" width="7.85546875" style="141" customWidth="1"/>
    <col min="4638" max="4663" width="0" style="141" hidden="1" customWidth="1"/>
    <col min="4664" max="4864" width="9.140625" style="141"/>
    <col min="4865" max="4865" width="4.28515625" style="141" customWidth="1"/>
    <col min="4866" max="4866" width="6.28515625" style="141" customWidth="1"/>
    <col min="4867" max="4867" width="25.28515625" style="141" customWidth="1"/>
    <col min="4868" max="4869" width="6.140625" style="141" customWidth="1"/>
    <col min="4870" max="4870" width="6.5703125" style="141" bestFit="1" customWidth="1"/>
    <col min="4871" max="4871" width="5.42578125" style="141" customWidth="1"/>
    <col min="4872" max="4872" width="6.140625" style="141" customWidth="1"/>
    <col min="4873" max="4873" width="5" style="141" bestFit="1" customWidth="1"/>
    <col min="4874" max="4877" width="6.140625" style="141" customWidth="1"/>
    <col min="4878" max="4878" width="5.42578125" style="141" customWidth="1"/>
    <col min="4879" max="4879" width="5.28515625" style="141" customWidth="1"/>
    <col min="4880" max="4880" width="5.85546875" style="141" customWidth="1"/>
    <col min="4881" max="4889" width="5.28515625" style="141" customWidth="1"/>
    <col min="4890" max="4890" width="6" style="141" customWidth="1"/>
    <col min="4891" max="4891" width="5.85546875" style="141" customWidth="1"/>
    <col min="4892" max="4892" width="6.42578125" style="141" customWidth="1"/>
    <col min="4893" max="4893" width="7.85546875" style="141" customWidth="1"/>
    <col min="4894" max="4919" width="0" style="141" hidden="1" customWidth="1"/>
    <col min="4920" max="5120" width="9.140625" style="141"/>
    <col min="5121" max="5121" width="4.28515625" style="141" customWidth="1"/>
    <col min="5122" max="5122" width="6.28515625" style="141" customWidth="1"/>
    <col min="5123" max="5123" width="25.28515625" style="141" customWidth="1"/>
    <col min="5124" max="5125" width="6.140625" style="141" customWidth="1"/>
    <col min="5126" max="5126" width="6.5703125" style="141" bestFit="1" customWidth="1"/>
    <col min="5127" max="5127" width="5.42578125" style="141" customWidth="1"/>
    <col min="5128" max="5128" width="6.140625" style="141" customWidth="1"/>
    <col min="5129" max="5129" width="5" style="141" bestFit="1" customWidth="1"/>
    <col min="5130" max="5133" width="6.140625" style="141" customWidth="1"/>
    <col min="5134" max="5134" width="5.42578125" style="141" customWidth="1"/>
    <col min="5135" max="5135" width="5.28515625" style="141" customWidth="1"/>
    <col min="5136" max="5136" width="5.85546875" style="141" customWidth="1"/>
    <col min="5137" max="5145" width="5.28515625" style="141" customWidth="1"/>
    <col min="5146" max="5146" width="6" style="141" customWidth="1"/>
    <col min="5147" max="5147" width="5.85546875" style="141" customWidth="1"/>
    <col min="5148" max="5148" width="6.42578125" style="141" customWidth="1"/>
    <col min="5149" max="5149" width="7.85546875" style="141" customWidth="1"/>
    <col min="5150" max="5175" width="0" style="141" hidden="1" customWidth="1"/>
    <col min="5176" max="5376" width="9.140625" style="141"/>
    <col min="5377" max="5377" width="4.28515625" style="141" customWidth="1"/>
    <col min="5378" max="5378" width="6.28515625" style="141" customWidth="1"/>
    <col min="5379" max="5379" width="25.28515625" style="141" customWidth="1"/>
    <col min="5380" max="5381" width="6.140625" style="141" customWidth="1"/>
    <col min="5382" max="5382" width="6.5703125" style="141" bestFit="1" customWidth="1"/>
    <col min="5383" max="5383" width="5.42578125" style="141" customWidth="1"/>
    <col min="5384" max="5384" width="6.140625" style="141" customWidth="1"/>
    <col min="5385" max="5385" width="5" style="141" bestFit="1" customWidth="1"/>
    <col min="5386" max="5389" width="6.140625" style="141" customWidth="1"/>
    <col min="5390" max="5390" width="5.42578125" style="141" customWidth="1"/>
    <col min="5391" max="5391" width="5.28515625" style="141" customWidth="1"/>
    <col min="5392" max="5392" width="5.85546875" style="141" customWidth="1"/>
    <col min="5393" max="5401" width="5.28515625" style="141" customWidth="1"/>
    <col min="5402" max="5402" width="6" style="141" customWidth="1"/>
    <col min="5403" max="5403" width="5.85546875" style="141" customWidth="1"/>
    <col min="5404" max="5404" width="6.42578125" style="141" customWidth="1"/>
    <col min="5405" max="5405" width="7.85546875" style="141" customWidth="1"/>
    <col min="5406" max="5431" width="0" style="141" hidden="1" customWidth="1"/>
    <col min="5432" max="5632" width="9.140625" style="141"/>
    <col min="5633" max="5633" width="4.28515625" style="141" customWidth="1"/>
    <col min="5634" max="5634" width="6.28515625" style="141" customWidth="1"/>
    <col min="5635" max="5635" width="25.28515625" style="141" customWidth="1"/>
    <col min="5636" max="5637" width="6.140625" style="141" customWidth="1"/>
    <col min="5638" max="5638" width="6.5703125" style="141" bestFit="1" customWidth="1"/>
    <col min="5639" max="5639" width="5.42578125" style="141" customWidth="1"/>
    <col min="5640" max="5640" width="6.140625" style="141" customWidth="1"/>
    <col min="5641" max="5641" width="5" style="141" bestFit="1" customWidth="1"/>
    <col min="5642" max="5645" width="6.140625" style="141" customWidth="1"/>
    <col min="5646" max="5646" width="5.42578125" style="141" customWidth="1"/>
    <col min="5647" max="5647" width="5.28515625" style="141" customWidth="1"/>
    <col min="5648" max="5648" width="5.85546875" style="141" customWidth="1"/>
    <col min="5649" max="5657" width="5.28515625" style="141" customWidth="1"/>
    <col min="5658" max="5658" width="6" style="141" customWidth="1"/>
    <col min="5659" max="5659" width="5.85546875" style="141" customWidth="1"/>
    <col min="5660" max="5660" width="6.42578125" style="141" customWidth="1"/>
    <col min="5661" max="5661" width="7.85546875" style="141" customWidth="1"/>
    <col min="5662" max="5687" width="0" style="141" hidden="1" customWidth="1"/>
    <col min="5688" max="5888" width="9.140625" style="141"/>
    <col min="5889" max="5889" width="4.28515625" style="141" customWidth="1"/>
    <col min="5890" max="5890" width="6.28515625" style="141" customWidth="1"/>
    <col min="5891" max="5891" width="25.28515625" style="141" customWidth="1"/>
    <col min="5892" max="5893" width="6.140625" style="141" customWidth="1"/>
    <col min="5894" max="5894" width="6.5703125" style="141" bestFit="1" customWidth="1"/>
    <col min="5895" max="5895" width="5.42578125" style="141" customWidth="1"/>
    <col min="5896" max="5896" width="6.140625" style="141" customWidth="1"/>
    <col min="5897" max="5897" width="5" style="141" bestFit="1" customWidth="1"/>
    <col min="5898" max="5901" width="6.140625" style="141" customWidth="1"/>
    <col min="5902" max="5902" width="5.42578125" style="141" customWidth="1"/>
    <col min="5903" max="5903" width="5.28515625" style="141" customWidth="1"/>
    <col min="5904" max="5904" width="5.85546875" style="141" customWidth="1"/>
    <col min="5905" max="5913" width="5.28515625" style="141" customWidth="1"/>
    <col min="5914" max="5914" width="6" style="141" customWidth="1"/>
    <col min="5915" max="5915" width="5.85546875" style="141" customWidth="1"/>
    <col min="5916" max="5916" width="6.42578125" style="141" customWidth="1"/>
    <col min="5917" max="5917" width="7.85546875" style="141" customWidth="1"/>
    <col min="5918" max="5943" width="0" style="141" hidden="1" customWidth="1"/>
    <col min="5944" max="6144" width="9.140625" style="141"/>
    <col min="6145" max="6145" width="4.28515625" style="141" customWidth="1"/>
    <col min="6146" max="6146" width="6.28515625" style="141" customWidth="1"/>
    <col min="6147" max="6147" width="25.28515625" style="141" customWidth="1"/>
    <col min="6148" max="6149" width="6.140625" style="141" customWidth="1"/>
    <col min="6150" max="6150" width="6.5703125" style="141" bestFit="1" customWidth="1"/>
    <col min="6151" max="6151" width="5.42578125" style="141" customWidth="1"/>
    <col min="6152" max="6152" width="6.140625" style="141" customWidth="1"/>
    <col min="6153" max="6153" width="5" style="141" bestFit="1" customWidth="1"/>
    <col min="6154" max="6157" width="6.140625" style="141" customWidth="1"/>
    <col min="6158" max="6158" width="5.42578125" style="141" customWidth="1"/>
    <col min="6159" max="6159" width="5.28515625" style="141" customWidth="1"/>
    <col min="6160" max="6160" width="5.85546875" style="141" customWidth="1"/>
    <col min="6161" max="6169" width="5.28515625" style="141" customWidth="1"/>
    <col min="6170" max="6170" width="6" style="141" customWidth="1"/>
    <col min="6171" max="6171" width="5.85546875" style="141" customWidth="1"/>
    <col min="6172" max="6172" width="6.42578125" style="141" customWidth="1"/>
    <col min="6173" max="6173" width="7.85546875" style="141" customWidth="1"/>
    <col min="6174" max="6199" width="0" style="141" hidden="1" customWidth="1"/>
    <col min="6200" max="6400" width="9.140625" style="141"/>
    <col min="6401" max="6401" width="4.28515625" style="141" customWidth="1"/>
    <col min="6402" max="6402" width="6.28515625" style="141" customWidth="1"/>
    <col min="6403" max="6403" width="25.28515625" style="141" customWidth="1"/>
    <col min="6404" max="6405" width="6.140625" style="141" customWidth="1"/>
    <col min="6406" max="6406" width="6.5703125" style="141" bestFit="1" customWidth="1"/>
    <col min="6407" max="6407" width="5.42578125" style="141" customWidth="1"/>
    <col min="6408" max="6408" width="6.140625" style="141" customWidth="1"/>
    <col min="6409" max="6409" width="5" style="141" bestFit="1" customWidth="1"/>
    <col min="6410" max="6413" width="6.140625" style="141" customWidth="1"/>
    <col min="6414" max="6414" width="5.42578125" style="141" customWidth="1"/>
    <col min="6415" max="6415" width="5.28515625" style="141" customWidth="1"/>
    <col min="6416" max="6416" width="5.85546875" style="141" customWidth="1"/>
    <col min="6417" max="6425" width="5.28515625" style="141" customWidth="1"/>
    <col min="6426" max="6426" width="6" style="141" customWidth="1"/>
    <col min="6427" max="6427" width="5.85546875" style="141" customWidth="1"/>
    <col min="6428" max="6428" width="6.42578125" style="141" customWidth="1"/>
    <col min="6429" max="6429" width="7.85546875" style="141" customWidth="1"/>
    <col min="6430" max="6455" width="0" style="141" hidden="1" customWidth="1"/>
    <col min="6456" max="6656" width="9.140625" style="141"/>
    <col min="6657" max="6657" width="4.28515625" style="141" customWidth="1"/>
    <col min="6658" max="6658" width="6.28515625" style="141" customWidth="1"/>
    <col min="6659" max="6659" width="25.28515625" style="141" customWidth="1"/>
    <col min="6660" max="6661" width="6.140625" style="141" customWidth="1"/>
    <col min="6662" max="6662" width="6.5703125" style="141" bestFit="1" customWidth="1"/>
    <col min="6663" max="6663" width="5.42578125" style="141" customWidth="1"/>
    <col min="6664" max="6664" width="6.140625" style="141" customWidth="1"/>
    <col min="6665" max="6665" width="5" style="141" bestFit="1" customWidth="1"/>
    <col min="6666" max="6669" width="6.140625" style="141" customWidth="1"/>
    <col min="6670" max="6670" width="5.42578125" style="141" customWidth="1"/>
    <col min="6671" max="6671" width="5.28515625" style="141" customWidth="1"/>
    <col min="6672" max="6672" width="5.85546875" style="141" customWidth="1"/>
    <col min="6673" max="6681" width="5.28515625" style="141" customWidth="1"/>
    <col min="6682" max="6682" width="6" style="141" customWidth="1"/>
    <col min="6683" max="6683" width="5.85546875" style="141" customWidth="1"/>
    <col min="6684" max="6684" width="6.42578125" style="141" customWidth="1"/>
    <col min="6685" max="6685" width="7.85546875" style="141" customWidth="1"/>
    <col min="6686" max="6711" width="0" style="141" hidden="1" customWidth="1"/>
    <col min="6712" max="6912" width="9.140625" style="141"/>
    <col min="6913" max="6913" width="4.28515625" style="141" customWidth="1"/>
    <col min="6914" max="6914" width="6.28515625" style="141" customWidth="1"/>
    <col min="6915" max="6915" width="25.28515625" style="141" customWidth="1"/>
    <col min="6916" max="6917" width="6.140625" style="141" customWidth="1"/>
    <col min="6918" max="6918" width="6.5703125" style="141" bestFit="1" customWidth="1"/>
    <col min="6919" max="6919" width="5.42578125" style="141" customWidth="1"/>
    <col min="6920" max="6920" width="6.140625" style="141" customWidth="1"/>
    <col min="6921" max="6921" width="5" style="141" bestFit="1" customWidth="1"/>
    <col min="6922" max="6925" width="6.140625" style="141" customWidth="1"/>
    <col min="6926" max="6926" width="5.42578125" style="141" customWidth="1"/>
    <col min="6927" max="6927" width="5.28515625" style="141" customWidth="1"/>
    <col min="6928" max="6928" width="5.85546875" style="141" customWidth="1"/>
    <col min="6929" max="6937" width="5.28515625" style="141" customWidth="1"/>
    <col min="6938" max="6938" width="6" style="141" customWidth="1"/>
    <col min="6939" max="6939" width="5.85546875" style="141" customWidth="1"/>
    <col min="6940" max="6940" width="6.42578125" style="141" customWidth="1"/>
    <col min="6941" max="6941" width="7.85546875" style="141" customWidth="1"/>
    <col min="6942" max="6967" width="0" style="141" hidden="1" customWidth="1"/>
    <col min="6968" max="7168" width="9.140625" style="141"/>
    <col min="7169" max="7169" width="4.28515625" style="141" customWidth="1"/>
    <col min="7170" max="7170" width="6.28515625" style="141" customWidth="1"/>
    <col min="7171" max="7171" width="25.28515625" style="141" customWidth="1"/>
    <col min="7172" max="7173" width="6.140625" style="141" customWidth="1"/>
    <col min="7174" max="7174" width="6.5703125" style="141" bestFit="1" customWidth="1"/>
    <col min="7175" max="7175" width="5.42578125" style="141" customWidth="1"/>
    <col min="7176" max="7176" width="6.140625" style="141" customWidth="1"/>
    <col min="7177" max="7177" width="5" style="141" bestFit="1" customWidth="1"/>
    <col min="7178" max="7181" width="6.140625" style="141" customWidth="1"/>
    <col min="7182" max="7182" width="5.42578125" style="141" customWidth="1"/>
    <col min="7183" max="7183" width="5.28515625" style="141" customWidth="1"/>
    <col min="7184" max="7184" width="5.85546875" style="141" customWidth="1"/>
    <col min="7185" max="7193" width="5.28515625" style="141" customWidth="1"/>
    <col min="7194" max="7194" width="6" style="141" customWidth="1"/>
    <col min="7195" max="7195" width="5.85546875" style="141" customWidth="1"/>
    <col min="7196" max="7196" width="6.42578125" style="141" customWidth="1"/>
    <col min="7197" max="7197" width="7.85546875" style="141" customWidth="1"/>
    <col min="7198" max="7223" width="0" style="141" hidden="1" customWidth="1"/>
    <col min="7224" max="7424" width="9.140625" style="141"/>
    <col min="7425" max="7425" width="4.28515625" style="141" customWidth="1"/>
    <col min="7426" max="7426" width="6.28515625" style="141" customWidth="1"/>
    <col min="7427" max="7427" width="25.28515625" style="141" customWidth="1"/>
    <col min="7428" max="7429" width="6.140625" style="141" customWidth="1"/>
    <col min="7430" max="7430" width="6.5703125" style="141" bestFit="1" customWidth="1"/>
    <col min="7431" max="7431" width="5.42578125" style="141" customWidth="1"/>
    <col min="7432" max="7432" width="6.140625" style="141" customWidth="1"/>
    <col min="7433" max="7433" width="5" style="141" bestFit="1" customWidth="1"/>
    <col min="7434" max="7437" width="6.140625" style="141" customWidth="1"/>
    <col min="7438" max="7438" width="5.42578125" style="141" customWidth="1"/>
    <col min="7439" max="7439" width="5.28515625" style="141" customWidth="1"/>
    <col min="7440" max="7440" width="5.85546875" style="141" customWidth="1"/>
    <col min="7441" max="7449" width="5.28515625" style="141" customWidth="1"/>
    <col min="7450" max="7450" width="6" style="141" customWidth="1"/>
    <col min="7451" max="7451" width="5.85546875" style="141" customWidth="1"/>
    <col min="7452" max="7452" width="6.42578125" style="141" customWidth="1"/>
    <col min="7453" max="7453" width="7.85546875" style="141" customWidth="1"/>
    <col min="7454" max="7479" width="0" style="141" hidden="1" customWidth="1"/>
    <col min="7480" max="7680" width="9.140625" style="141"/>
    <col min="7681" max="7681" width="4.28515625" style="141" customWidth="1"/>
    <col min="7682" max="7682" width="6.28515625" style="141" customWidth="1"/>
    <col min="7683" max="7683" width="25.28515625" style="141" customWidth="1"/>
    <col min="7684" max="7685" width="6.140625" style="141" customWidth="1"/>
    <col min="7686" max="7686" width="6.5703125" style="141" bestFit="1" customWidth="1"/>
    <col min="7687" max="7687" width="5.42578125" style="141" customWidth="1"/>
    <col min="7688" max="7688" width="6.140625" style="141" customWidth="1"/>
    <col min="7689" max="7689" width="5" style="141" bestFit="1" customWidth="1"/>
    <col min="7690" max="7693" width="6.140625" style="141" customWidth="1"/>
    <col min="7694" max="7694" width="5.42578125" style="141" customWidth="1"/>
    <col min="7695" max="7695" width="5.28515625" style="141" customWidth="1"/>
    <col min="7696" max="7696" width="5.85546875" style="141" customWidth="1"/>
    <col min="7697" max="7705" width="5.28515625" style="141" customWidth="1"/>
    <col min="7706" max="7706" width="6" style="141" customWidth="1"/>
    <col min="7707" max="7707" width="5.85546875" style="141" customWidth="1"/>
    <col min="7708" max="7708" width="6.42578125" style="141" customWidth="1"/>
    <col min="7709" max="7709" width="7.85546875" style="141" customWidth="1"/>
    <col min="7710" max="7735" width="0" style="141" hidden="1" customWidth="1"/>
    <col min="7736" max="7936" width="9.140625" style="141"/>
    <col min="7937" max="7937" width="4.28515625" style="141" customWidth="1"/>
    <col min="7938" max="7938" width="6.28515625" style="141" customWidth="1"/>
    <col min="7939" max="7939" width="25.28515625" style="141" customWidth="1"/>
    <col min="7940" max="7941" width="6.140625" style="141" customWidth="1"/>
    <col min="7942" max="7942" width="6.5703125" style="141" bestFit="1" customWidth="1"/>
    <col min="7943" max="7943" width="5.42578125" style="141" customWidth="1"/>
    <col min="7944" max="7944" width="6.140625" style="141" customWidth="1"/>
    <col min="7945" max="7945" width="5" style="141" bestFit="1" customWidth="1"/>
    <col min="7946" max="7949" width="6.140625" style="141" customWidth="1"/>
    <col min="7950" max="7950" width="5.42578125" style="141" customWidth="1"/>
    <col min="7951" max="7951" width="5.28515625" style="141" customWidth="1"/>
    <col min="7952" max="7952" width="5.85546875" style="141" customWidth="1"/>
    <col min="7953" max="7961" width="5.28515625" style="141" customWidth="1"/>
    <col min="7962" max="7962" width="6" style="141" customWidth="1"/>
    <col min="7963" max="7963" width="5.85546875" style="141" customWidth="1"/>
    <col min="7964" max="7964" width="6.42578125" style="141" customWidth="1"/>
    <col min="7965" max="7965" width="7.85546875" style="141" customWidth="1"/>
    <col min="7966" max="7991" width="0" style="141" hidden="1" customWidth="1"/>
    <col min="7992" max="8192" width="9.140625" style="141"/>
    <col min="8193" max="8193" width="4.28515625" style="141" customWidth="1"/>
    <col min="8194" max="8194" width="6.28515625" style="141" customWidth="1"/>
    <col min="8195" max="8195" width="25.28515625" style="141" customWidth="1"/>
    <col min="8196" max="8197" width="6.140625" style="141" customWidth="1"/>
    <col min="8198" max="8198" width="6.5703125" style="141" bestFit="1" customWidth="1"/>
    <col min="8199" max="8199" width="5.42578125" style="141" customWidth="1"/>
    <col min="8200" max="8200" width="6.140625" style="141" customWidth="1"/>
    <col min="8201" max="8201" width="5" style="141" bestFit="1" customWidth="1"/>
    <col min="8202" max="8205" width="6.140625" style="141" customWidth="1"/>
    <col min="8206" max="8206" width="5.42578125" style="141" customWidth="1"/>
    <col min="8207" max="8207" width="5.28515625" style="141" customWidth="1"/>
    <col min="8208" max="8208" width="5.85546875" style="141" customWidth="1"/>
    <col min="8209" max="8217" width="5.28515625" style="141" customWidth="1"/>
    <col min="8218" max="8218" width="6" style="141" customWidth="1"/>
    <col min="8219" max="8219" width="5.85546875" style="141" customWidth="1"/>
    <col min="8220" max="8220" width="6.42578125" style="141" customWidth="1"/>
    <col min="8221" max="8221" width="7.85546875" style="141" customWidth="1"/>
    <col min="8222" max="8247" width="0" style="141" hidden="1" customWidth="1"/>
    <col min="8248" max="8448" width="9.140625" style="141"/>
    <col min="8449" max="8449" width="4.28515625" style="141" customWidth="1"/>
    <col min="8450" max="8450" width="6.28515625" style="141" customWidth="1"/>
    <col min="8451" max="8451" width="25.28515625" style="141" customWidth="1"/>
    <col min="8452" max="8453" width="6.140625" style="141" customWidth="1"/>
    <col min="8454" max="8454" width="6.5703125" style="141" bestFit="1" customWidth="1"/>
    <col min="8455" max="8455" width="5.42578125" style="141" customWidth="1"/>
    <col min="8456" max="8456" width="6.140625" style="141" customWidth="1"/>
    <col min="8457" max="8457" width="5" style="141" bestFit="1" customWidth="1"/>
    <col min="8458" max="8461" width="6.140625" style="141" customWidth="1"/>
    <col min="8462" max="8462" width="5.42578125" style="141" customWidth="1"/>
    <col min="8463" max="8463" width="5.28515625" style="141" customWidth="1"/>
    <col min="8464" max="8464" width="5.85546875" style="141" customWidth="1"/>
    <col min="8465" max="8473" width="5.28515625" style="141" customWidth="1"/>
    <col min="8474" max="8474" width="6" style="141" customWidth="1"/>
    <col min="8475" max="8475" width="5.85546875" style="141" customWidth="1"/>
    <col min="8476" max="8476" width="6.42578125" style="141" customWidth="1"/>
    <col min="8477" max="8477" width="7.85546875" style="141" customWidth="1"/>
    <col min="8478" max="8503" width="0" style="141" hidden="1" customWidth="1"/>
    <col min="8504" max="8704" width="9.140625" style="141"/>
    <col min="8705" max="8705" width="4.28515625" style="141" customWidth="1"/>
    <col min="8706" max="8706" width="6.28515625" style="141" customWidth="1"/>
    <col min="8707" max="8707" width="25.28515625" style="141" customWidth="1"/>
    <col min="8708" max="8709" width="6.140625" style="141" customWidth="1"/>
    <col min="8710" max="8710" width="6.5703125" style="141" bestFit="1" customWidth="1"/>
    <col min="8711" max="8711" width="5.42578125" style="141" customWidth="1"/>
    <col min="8712" max="8712" width="6.140625" style="141" customWidth="1"/>
    <col min="8713" max="8713" width="5" style="141" bestFit="1" customWidth="1"/>
    <col min="8714" max="8717" width="6.140625" style="141" customWidth="1"/>
    <col min="8718" max="8718" width="5.42578125" style="141" customWidth="1"/>
    <col min="8719" max="8719" width="5.28515625" style="141" customWidth="1"/>
    <col min="8720" max="8720" width="5.85546875" style="141" customWidth="1"/>
    <col min="8721" max="8729" width="5.28515625" style="141" customWidth="1"/>
    <col min="8730" max="8730" width="6" style="141" customWidth="1"/>
    <col min="8731" max="8731" width="5.85546875" style="141" customWidth="1"/>
    <col min="8732" max="8732" width="6.42578125" style="141" customWidth="1"/>
    <col min="8733" max="8733" width="7.85546875" style="141" customWidth="1"/>
    <col min="8734" max="8759" width="0" style="141" hidden="1" customWidth="1"/>
    <col min="8760" max="8960" width="9.140625" style="141"/>
    <col min="8961" max="8961" width="4.28515625" style="141" customWidth="1"/>
    <col min="8962" max="8962" width="6.28515625" style="141" customWidth="1"/>
    <col min="8963" max="8963" width="25.28515625" style="141" customWidth="1"/>
    <col min="8964" max="8965" width="6.140625" style="141" customWidth="1"/>
    <col min="8966" max="8966" width="6.5703125" style="141" bestFit="1" customWidth="1"/>
    <col min="8967" max="8967" width="5.42578125" style="141" customWidth="1"/>
    <col min="8968" max="8968" width="6.140625" style="141" customWidth="1"/>
    <col min="8969" max="8969" width="5" style="141" bestFit="1" customWidth="1"/>
    <col min="8970" max="8973" width="6.140625" style="141" customWidth="1"/>
    <col min="8974" max="8974" width="5.42578125" style="141" customWidth="1"/>
    <col min="8975" max="8975" width="5.28515625" style="141" customWidth="1"/>
    <col min="8976" max="8976" width="5.85546875" style="141" customWidth="1"/>
    <col min="8977" max="8985" width="5.28515625" style="141" customWidth="1"/>
    <col min="8986" max="8986" width="6" style="141" customWidth="1"/>
    <col min="8987" max="8987" width="5.85546875" style="141" customWidth="1"/>
    <col min="8988" max="8988" width="6.42578125" style="141" customWidth="1"/>
    <col min="8989" max="8989" width="7.85546875" style="141" customWidth="1"/>
    <col min="8990" max="9015" width="0" style="141" hidden="1" customWidth="1"/>
    <col min="9016" max="9216" width="9.140625" style="141"/>
    <col min="9217" max="9217" width="4.28515625" style="141" customWidth="1"/>
    <col min="9218" max="9218" width="6.28515625" style="141" customWidth="1"/>
    <col min="9219" max="9219" width="25.28515625" style="141" customWidth="1"/>
    <col min="9220" max="9221" width="6.140625" style="141" customWidth="1"/>
    <col min="9222" max="9222" width="6.5703125" style="141" bestFit="1" customWidth="1"/>
    <col min="9223" max="9223" width="5.42578125" style="141" customWidth="1"/>
    <col min="9224" max="9224" width="6.140625" style="141" customWidth="1"/>
    <col min="9225" max="9225" width="5" style="141" bestFit="1" customWidth="1"/>
    <col min="9226" max="9229" width="6.140625" style="141" customWidth="1"/>
    <col min="9230" max="9230" width="5.42578125" style="141" customWidth="1"/>
    <col min="9231" max="9231" width="5.28515625" style="141" customWidth="1"/>
    <col min="9232" max="9232" width="5.85546875" style="141" customWidth="1"/>
    <col min="9233" max="9241" width="5.28515625" style="141" customWidth="1"/>
    <col min="9242" max="9242" width="6" style="141" customWidth="1"/>
    <col min="9243" max="9243" width="5.85546875" style="141" customWidth="1"/>
    <col min="9244" max="9244" width="6.42578125" style="141" customWidth="1"/>
    <col min="9245" max="9245" width="7.85546875" style="141" customWidth="1"/>
    <col min="9246" max="9271" width="0" style="141" hidden="1" customWidth="1"/>
    <col min="9272" max="9472" width="9.140625" style="141"/>
    <col min="9473" max="9473" width="4.28515625" style="141" customWidth="1"/>
    <col min="9474" max="9474" width="6.28515625" style="141" customWidth="1"/>
    <col min="9475" max="9475" width="25.28515625" style="141" customWidth="1"/>
    <col min="9476" max="9477" width="6.140625" style="141" customWidth="1"/>
    <col min="9478" max="9478" width="6.5703125" style="141" bestFit="1" customWidth="1"/>
    <col min="9479" max="9479" width="5.42578125" style="141" customWidth="1"/>
    <col min="9480" max="9480" width="6.140625" style="141" customWidth="1"/>
    <col min="9481" max="9481" width="5" style="141" bestFit="1" customWidth="1"/>
    <col min="9482" max="9485" width="6.140625" style="141" customWidth="1"/>
    <col min="9486" max="9486" width="5.42578125" style="141" customWidth="1"/>
    <col min="9487" max="9487" width="5.28515625" style="141" customWidth="1"/>
    <col min="9488" max="9488" width="5.85546875" style="141" customWidth="1"/>
    <col min="9489" max="9497" width="5.28515625" style="141" customWidth="1"/>
    <col min="9498" max="9498" width="6" style="141" customWidth="1"/>
    <col min="9499" max="9499" width="5.85546875" style="141" customWidth="1"/>
    <col min="9500" max="9500" width="6.42578125" style="141" customWidth="1"/>
    <col min="9501" max="9501" width="7.85546875" style="141" customWidth="1"/>
    <col min="9502" max="9527" width="0" style="141" hidden="1" customWidth="1"/>
    <col min="9528" max="9728" width="9.140625" style="141"/>
    <col min="9729" max="9729" width="4.28515625" style="141" customWidth="1"/>
    <col min="9730" max="9730" width="6.28515625" style="141" customWidth="1"/>
    <col min="9731" max="9731" width="25.28515625" style="141" customWidth="1"/>
    <col min="9732" max="9733" width="6.140625" style="141" customWidth="1"/>
    <col min="9734" max="9734" width="6.5703125" style="141" bestFit="1" customWidth="1"/>
    <col min="9735" max="9735" width="5.42578125" style="141" customWidth="1"/>
    <col min="9736" max="9736" width="6.140625" style="141" customWidth="1"/>
    <col min="9737" max="9737" width="5" style="141" bestFit="1" customWidth="1"/>
    <col min="9738" max="9741" width="6.140625" style="141" customWidth="1"/>
    <col min="9742" max="9742" width="5.42578125" style="141" customWidth="1"/>
    <col min="9743" max="9743" width="5.28515625" style="141" customWidth="1"/>
    <col min="9744" max="9744" width="5.85546875" style="141" customWidth="1"/>
    <col min="9745" max="9753" width="5.28515625" style="141" customWidth="1"/>
    <col min="9754" max="9754" width="6" style="141" customWidth="1"/>
    <col min="9755" max="9755" width="5.85546875" style="141" customWidth="1"/>
    <col min="9756" max="9756" width="6.42578125" style="141" customWidth="1"/>
    <col min="9757" max="9757" width="7.85546875" style="141" customWidth="1"/>
    <col min="9758" max="9783" width="0" style="141" hidden="1" customWidth="1"/>
    <col min="9784" max="9984" width="9.140625" style="141"/>
    <col min="9985" max="9985" width="4.28515625" style="141" customWidth="1"/>
    <col min="9986" max="9986" width="6.28515625" style="141" customWidth="1"/>
    <col min="9987" max="9987" width="25.28515625" style="141" customWidth="1"/>
    <col min="9988" max="9989" width="6.140625" style="141" customWidth="1"/>
    <col min="9990" max="9990" width="6.5703125" style="141" bestFit="1" customWidth="1"/>
    <col min="9991" max="9991" width="5.42578125" style="141" customWidth="1"/>
    <col min="9992" max="9992" width="6.140625" style="141" customWidth="1"/>
    <col min="9993" max="9993" width="5" style="141" bestFit="1" customWidth="1"/>
    <col min="9994" max="9997" width="6.140625" style="141" customWidth="1"/>
    <col min="9998" max="9998" width="5.42578125" style="141" customWidth="1"/>
    <col min="9999" max="9999" width="5.28515625" style="141" customWidth="1"/>
    <col min="10000" max="10000" width="5.85546875" style="141" customWidth="1"/>
    <col min="10001" max="10009" width="5.28515625" style="141" customWidth="1"/>
    <col min="10010" max="10010" width="6" style="141" customWidth="1"/>
    <col min="10011" max="10011" width="5.85546875" style="141" customWidth="1"/>
    <col min="10012" max="10012" width="6.42578125" style="141" customWidth="1"/>
    <col min="10013" max="10013" width="7.85546875" style="141" customWidth="1"/>
    <col min="10014" max="10039" width="0" style="141" hidden="1" customWidth="1"/>
    <col min="10040" max="10240" width="9.140625" style="141"/>
    <col min="10241" max="10241" width="4.28515625" style="141" customWidth="1"/>
    <col min="10242" max="10242" width="6.28515625" style="141" customWidth="1"/>
    <col min="10243" max="10243" width="25.28515625" style="141" customWidth="1"/>
    <col min="10244" max="10245" width="6.140625" style="141" customWidth="1"/>
    <col min="10246" max="10246" width="6.5703125" style="141" bestFit="1" customWidth="1"/>
    <col min="10247" max="10247" width="5.42578125" style="141" customWidth="1"/>
    <col min="10248" max="10248" width="6.140625" style="141" customWidth="1"/>
    <col min="10249" max="10249" width="5" style="141" bestFit="1" customWidth="1"/>
    <col min="10250" max="10253" width="6.140625" style="141" customWidth="1"/>
    <col min="10254" max="10254" width="5.42578125" style="141" customWidth="1"/>
    <col min="10255" max="10255" width="5.28515625" style="141" customWidth="1"/>
    <col min="10256" max="10256" width="5.85546875" style="141" customWidth="1"/>
    <col min="10257" max="10265" width="5.28515625" style="141" customWidth="1"/>
    <col min="10266" max="10266" width="6" style="141" customWidth="1"/>
    <col min="10267" max="10267" width="5.85546875" style="141" customWidth="1"/>
    <col min="10268" max="10268" width="6.42578125" style="141" customWidth="1"/>
    <col min="10269" max="10269" width="7.85546875" style="141" customWidth="1"/>
    <col min="10270" max="10295" width="0" style="141" hidden="1" customWidth="1"/>
    <col min="10296" max="10496" width="9.140625" style="141"/>
    <col min="10497" max="10497" width="4.28515625" style="141" customWidth="1"/>
    <col min="10498" max="10498" width="6.28515625" style="141" customWidth="1"/>
    <col min="10499" max="10499" width="25.28515625" style="141" customWidth="1"/>
    <col min="10500" max="10501" width="6.140625" style="141" customWidth="1"/>
    <col min="10502" max="10502" width="6.5703125" style="141" bestFit="1" customWidth="1"/>
    <col min="10503" max="10503" width="5.42578125" style="141" customWidth="1"/>
    <col min="10504" max="10504" width="6.140625" style="141" customWidth="1"/>
    <col min="10505" max="10505" width="5" style="141" bestFit="1" customWidth="1"/>
    <col min="10506" max="10509" width="6.140625" style="141" customWidth="1"/>
    <col min="10510" max="10510" width="5.42578125" style="141" customWidth="1"/>
    <col min="10511" max="10511" width="5.28515625" style="141" customWidth="1"/>
    <col min="10512" max="10512" width="5.85546875" style="141" customWidth="1"/>
    <col min="10513" max="10521" width="5.28515625" style="141" customWidth="1"/>
    <col min="10522" max="10522" width="6" style="141" customWidth="1"/>
    <col min="10523" max="10523" width="5.85546875" style="141" customWidth="1"/>
    <col min="10524" max="10524" width="6.42578125" style="141" customWidth="1"/>
    <col min="10525" max="10525" width="7.85546875" style="141" customWidth="1"/>
    <col min="10526" max="10551" width="0" style="141" hidden="1" customWidth="1"/>
    <col min="10552" max="10752" width="9.140625" style="141"/>
    <col min="10753" max="10753" width="4.28515625" style="141" customWidth="1"/>
    <col min="10754" max="10754" width="6.28515625" style="141" customWidth="1"/>
    <col min="10755" max="10755" width="25.28515625" style="141" customWidth="1"/>
    <col min="10756" max="10757" width="6.140625" style="141" customWidth="1"/>
    <col min="10758" max="10758" width="6.5703125" style="141" bestFit="1" customWidth="1"/>
    <col min="10759" max="10759" width="5.42578125" style="141" customWidth="1"/>
    <col min="10760" max="10760" width="6.140625" style="141" customWidth="1"/>
    <col min="10761" max="10761" width="5" style="141" bestFit="1" customWidth="1"/>
    <col min="10762" max="10765" width="6.140625" style="141" customWidth="1"/>
    <col min="10766" max="10766" width="5.42578125" style="141" customWidth="1"/>
    <col min="10767" max="10767" width="5.28515625" style="141" customWidth="1"/>
    <col min="10768" max="10768" width="5.85546875" style="141" customWidth="1"/>
    <col min="10769" max="10777" width="5.28515625" style="141" customWidth="1"/>
    <col min="10778" max="10778" width="6" style="141" customWidth="1"/>
    <col min="10779" max="10779" width="5.85546875" style="141" customWidth="1"/>
    <col min="10780" max="10780" width="6.42578125" style="141" customWidth="1"/>
    <col min="10781" max="10781" width="7.85546875" style="141" customWidth="1"/>
    <col min="10782" max="10807" width="0" style="141" hidden="1" customWidth="1"/>
    <col min="10808" max="11008" width="9.140625" style="141"/>
    <col min="11009" max="11009" width="4.28515625" style="141" customWidth="1"/>
    <col min="11010" max="11010" width="6.28515625" style="141" customWidth="1"/>
    <col min="11011" max="11011" width="25.28515625" style="141" customWidth="1"/>
    <col min="11012" max="11013" width="6.140625" style="141" customWidth="1"/>
    <col min="11014" max="11014" width="6.5703125" style="141" bestFit="1" customWidth="1"/>
    <col min="11015" max="11015" width="5.42578125" style="141" customWidth="1"/>
    <col min="11016" max="11016" width="6.140625" style="141" customWidth="1"/>
    <col min="11017" max="11017" width="5" style="141" bestFit="1" customWidth="1"/>
    <col min="11018" max="11021" width="6.140625" style="141" customWidth="1"/>
    <col min="11022" max="11022" width="5.42578125" style="141" customWidth="1"/>
    <col min="11023" max="11023" width="5.28515625" style="141" customWidth="1"/>
    <col min="11024" max="11024" width="5.85546875" style="141" customWidth="1"/>
    <col min="11025" max="11033" width="5.28515625" style="141" customWidth="1"/>
    <col min="11034" max="11034" width="6" style="141" customWidth="1"/>
    <col min="11035" max="11035" width="5.85546875" style="141" customWidth="1"/>
    <col min="11036" max="11036" width="6.42578125" style="141" customWidth="1"/>
    <col min="11037" max="11037" width="7.85546875" style="141" customWidth="1"/>
    <col min="11038" max="11063" width="0" style="141" hidden="1" customWidth="1"/>
    <col min="11064" max="11264" width="9.140625" style="141"/>
    <col min="11265" max="11265" width="4.28515625" style="141" customWidth="1"/>
    <col min="11266" max="11266" width="6.28515625" style="141" customWidth="1"/>
    <col min="11267" max="11267" width="25.28515625" style="141" customWidth="1"/>
    <col min="11268" max="11269" width="6.140625" style="141" customWidth="1"/>
    <col min="11270" max="11270" width="6.5703125" style="141" bestFit="1" customWidth="1"/>
    <col min="11271" max="11271" width="5.42578125" style="141" customWidth="1"/>
    <col min="11272" max="11272" width="6.140625" style="141" customWidth="1"/>
    <col min="11273" max="11273" width="5" style="141" bestFit="1" customWidth="1"/>
    <col min="11274" max="11277" width="6.140625" style="141" customWidth="1"/>
    <col min="11278" max="11278" width="5.42578125" style="141" customWidth="1"/>
    <col min="11279" max="11279" width="5.28515625" style="141" customWidth="1"/>
    <col min="11280" max="11280" width="5.85546875" style="141" customWidth="1"/>
    <col min="11281" max="11289" width="5.28515625" style="141" customWidth="1"/>
    <col min="11290" max="11290" width="6" style="141" customWidth="1"/>
    <col min="11291" max="11291" width="5.85546875" style="141" customWidth="1"/>
    <col min="11292" max="11292" width="6.42578125" style="141" customWidth="1"/>
    <col min="11293" max="11293" width="7.85546875" style="141" customWidth="1"/>
    <col min="11294" max="11319" width="0" style="141" hidden="1" customWidth="1"/>
    <col min="11320" max="11520" width="9.140625" style="141"/>
    <col min="11521" max="11521" width="4.28515625" style="141" customWidth="1"/>
    <col min="11522" max="11522" width="6.28515625" style="141" customWidth="1"/>
    <col min="11523" max="11523" width="25.28515625" style="141" customWidth="1"/>
    <col min="11524" max="11525" width="6.140625" style="141" customWidth="1"/>
    <col min="11526" max="11526" width="6.5703125" style="141" bestFit="1" customWidth="1"/>
    <col min="11527" max="11527" width="5.42578125" style="141" customWidth="1"/>
    <col min="11528" max="11528" width="6.140625" style="141" customWidth="1"/>
    <col min="11529" max="11529" width="5" style="141" bestFit="1" customWidth="1"/>
    <col min="11530" max="11533" width="6.140625" style="141" customWidth="1"/>
    <col min="11534" max="11534" width="5.42578125" style="141" customWidth="1"/>
    <col min="11535" max="11535" width="5.28515625" style="141" customWidth="1"/>
    <col min="11536" max="11536" width="5.85546875" style="141" customWidth="1"/>
    <col min="11537" max="11545" width="5.28515625" style="141" customWidth="1"/>
    <col min="11546" max="11546" width="6" style="141" customWidth="1"/>
    <col min="11547" max="11547" width="5.85546875" style="141" customWidth="1"/>
    <col min="11548" max="11548" width="6.42578125" style="141" customWidth="1"/>
    <col min="11549" max="11549" width="7.85546875" style="141" customWidth="1"/>
    <col min="11550" max="11575" width="0" style="141" hidden="1" customWidth="1"/>
    <col min="11576" max="11776" width="9.140625" style="141"/>
    <col min="11777" max="11777" width="4.28515625" style="141" customWidth="1"/>
    <col min="11778" max="11778" width="6.28515625" style="141" customWidth="1"/>
    <col min="11779" max="11779" width="25.28515625" style="141" customWidth="1"/>
    <col min="11780" max="11781" width="6.140625" style="141" customWidth="1"/>
    <col min="11782" max="11782" width="6.5703125" style="141" bestFit="1" customWidth="1"/>
    <col min="11783" max="11783" width="5.42578125" style="141" customWidth="1"/>
    <col min="11784" max="11784" width="6.140625" style="141" customWidth="1"/>
    <col min="11785" max="11785" width="5" style="141" bestFit="1" customWidth="1"/>
    <col min="11786" max="11789" width="6.140625" style="141" customWidth="1"/>
    <col min="11790" max="11790" width="5.42578125" style="141" customWidth="1"/>
    <col min="11791" max="11791" width="5.28515625" style="141" customWidth="1"/>
    <col min="11792" max="11792" width="5.85546875" style="141" customWidth="1"/>
    <col min="11793" max="11801" width="5.28515625" style="141" customWidth="1"/>
    <col min="11802" max="11802" width="6" style="141" customWidth="1"/>
    <col min="11803" max="11803" width="5.85546875" style="141" customWidth="1"/>
    <col min="11804" max="11804" width="6.42578125" style="141" customWidth="1"/>
    <col min="11805" max="11805" width="7.85546875" style="141" customWidth="1"/>
    <col min="11806" max="11831" width="0" style="141" hidden="1" customWidth="1"/>
    <col min="11832" max="12032" width="9.140625" style="141"/>
    <col min="12033" max="12033" width="4.28515625" style="141" customWidth="1"/>
    <col min="12034" max="12034" width="6.28515625" style="141" customWidth="1"/>
    <col min="12035" max="12035" width="25.28515625" style="141" customWidth="1"/>
    <col min="12036" max="12037" width="6.140625" style="141" customWidth="1"/>
    <col min="12038" max="12038" width="6.5703125" style="141" bestFit="1" customWidth="1"/>
    <col min="12039" max="12039" width="5.42578125" style="141" customWidth="1"/>
    <col min="12040" max="12040" width="6.140625" style="141" customWidth="1"/>
    <col min="12041" max="12041" width="5" style="141" bestFit="1" customWidth="1"/>
    <col min="12042" max="12045" width="6.140625" style="141" customWidth="1"/>
    <col min="12046" max="12046" width="5.42578125" style="141" customWidth="1"/>
    <col min="12047" max="12047" width="5.28515625" style="141" customWidth="1"/>
    <col min="12048" max="12048" width="5.85546875" style="141" customWidth="1"/>
    <col min="12049" max="12057" width="5.28515625" style="141" customWidth="1"/>
    <col min="12058" max="12058" width="6" style="141" customWidth="1"/>
    <col min="12059" max="12059" width="5.85546875" style="141" customWidth="1"/>
    <col min="12060" max="12060" width="6.42578125" style="141" customWidth="1"/>
    <col min="12061" max="12061" width="7.85546875" style="141" customWidth="1"/>
    <col min="12062" max="12087" width="0" style="141" hidden="1" customWidth="1"/>
    <col min="12088" max="12288" width="9.140625" style="141"/>
    <col min="12289" max="12289" width="4.28515625" style="141" customWidth="1"/>
    <col min="12290" max="12290" width="6.28515625" style="141" customWidth="1"/>
    <col min="12291" max="12291" width="25.28515625" style="141" customWidth="1"/>
    <col min="12292" max="12293" width="6.140625" style="141" customWidth="1"/>
    <col min="12294" max="12294" width="6.5703125" style="141" bestFit="1" customWidth="1"/>
    <col min="12295" max="12295" width="5.42578125" style="141" customWidth="1"/>
    <col min="12296" max="12296" width="6.140625" style="141" customWidth="1"/>
    <col min="12297" max="12297" width="5" style="141" bestFit="1" customWidth="1"/>
    <col min="12298" max="12301" width="6.140625" style="141" customWidth="1"/>
    <col min="12302" max="12302" width="5.42578125" style="141" customWidth="1"/>
    <col min="12303" max="12303" width="5.28515625" style="141" customWidth="1"/>
    <col min="12304" max="12304" width="5.85546875" style="141" customWidth="1"/>
    <col min="12305" max="12313" width="5.28515625" style="141" customWidth="1"/>
    <col min="12314" max="12314" width="6" style="141" customWidth="1"/>
    <col min="12315" max="12315" width="5.85546875" style="141" customWidth="1"/>
    <col min="12316" max="12316" width="6.42578125" style="141" customWidth="1"/>
    <col min="12317" max="12317" width="7.85546875" style="141" customWidth="1"/>
    <col min="12318" max="12343" width="0" style="141" hidden="1" customWidth="1"/>
    <col min="12344" max="12544" width="9.140625" style="141"/>
    <col min="12545" max="12545" width="4.28515625" style="141" customWidth="1"/>
    <col min="12546" max="12546" width="6.28515625" style="141" customWidth="1"/>
    <col min="12547" max="12547" width="25.28515625" style="141" customWidth="1"/>
    <col min="12548" max="12549" width="6.140625" style="141" customWidth="1"/>
    <col min="12550" max="12550" width="6.5703125" style="141" bestFit="1" customWidth="1"/>
    <col min="12551" max="12551" width="5.42578125" style="141" customWidth="1"/>
    <col min="12552" max="12552" width="6.140625" style="141" customWidth="1"/>
    <col min="12553" max="12553" width="5" style="141" bestFit="1" customWidth="1"/>
    <col min="12554" max="12557" width="6.140625" style="141" customWidth="1"/>
    <col min="12558" max="12558" width="5.42578125" style="141" customWidth="1"/>
    <col min="12559" max="12559" width="5.28515625" style="141" customWidth="1"/>
    <col min="12560" max="12560" width="5.85546875" style="141" customWidth="1"/>
    <col min="12561" max="12569" width="5.28515625" style="141" customWidth="1"/>
    <col min="12570" max="12570" width="6" style="141" customWidth="1"/>
    <col min="12571" max="12571" width="5.85546875" style="141" customWidth="1"/>
    <col min="12572" max="12572" width="6.42578125" style="141" customWidth="1"/>
    <col min="12573" max="12573" width="7.85546875" style="141" customWidth="1"/>
    <col min="12574" max="12599" width="0" style="141" hidden="1" customWidth="1"/>
    <col min="12600" max="12800" width="9.140625" style="141"/>
    <col min="12801" max="12801" width="4.28515625" style="141" customWidth="1"/>
    <col min="12802" max="12802" width="6.28515625" style="141" customWidth="1"/>
    <col min="12803" max="12803" width="25.28515625" style="141" customWidth="1"/>
    <col min="12804" max="12805" width="6.140625" style="141" customWidth="1"/>
    <col min="12806" max="12806" width="6.5703125" style="141" bestFit="1" customWidth="1"/>
    <col min="12807" max="12807" width="5.42578125" style="141" customWidth="1"/>
    <col min="12808" max="12808" width="6.140625" style="141" customWidth="1"/>
    <col min="12809" max="12809" width="5" style="141" bestFit="1" customWidth="1"/>
    <col min="12810" max="12813" width="6.140625" style="141" customWidth="1"/>
    <col min="12814" max="12814" width="5.42578125" style="141" customWidth="1"/>
    <col min="12815" max="12815" width="5.28515625" style="141" customWidth="1"/>
    <col min="12816" max="12816" width="5.85546875" style="141" customWidth="1"/>
    <col min="12817" max="12825" width="5.28515625" style="141" customWidth="1"/>
    <col min="12826" max="12826" width="6" style="141" customWidth="1"/>
    <col min="12827" max="12827" width="5.85546875" style="141" customWidth="1"/>
    <col min="12828" max="12828" width="6.42578125" style="141" customWidth="1"/>
    <col min="12829" max="12829" width="7.85546875" style="141" customWidth="1"/>
    <col min="12830" max="12855" width="0" style="141" hidden="1" customWidth="1"/>
    <col min="12856" max="13056" width="9.140625" style="141"/>
    <col min="13057" max="13057" width="4.28515625" style="141" customWidth="1"/>
    <col min="13058" max="13058" width="6.28515625" style="141" customWidth="1"/>
    <col min="13059" max="13059" width="25.28515625" style="141" customWidth="1"/>
    <col min="13060" max="13061" width="6.140625" style="141" customWidth="1"/>
    <col min="13062" max="13062" width="6.5703125" style="141" bestFit="1" customWidth="1"/>
    <col min="13063" max="13063" width="5.42578125" style="141" customWidth="1"/>
    <col min="13064" max="13064" width="6.140625" style="141" customWidth="1"/>
    <col min="13065" max="13065" width="5" style="141" bestFit="1" customWidth="1"/>
    <col min="13066" max="13069" width="6.140625" style="141" customWidth="1"/>
    <col min="13070" max="13070" width="5.42578125" style="141" customWidth="1"/>
    <col min="13071" max="13071" width="5.28515625" style="141" customWidth="1"/>
    <col min="13072" max="13072" width="5.85546875" style="141" customWidth="1"/>
    <col min="13073" max="13081" width="5.28515625" style="141" customWidth="1"/>
    <col min="13082" max="13082" width="6" style="141" customWidth="1"/>
    <col min="13083" max="13083" width="5.85546875" style="141" customWidth="1"/>
    <col min="13084" max="13084" width="6.42578125" style="141" customWidth="1"/>
    <col min="13085" max="13085" width="7.85546875" style="141" customWidth="1"/>
    <col min="13086" max="13111" width="0" style="141" hidden="1" customWidth="1"/>
    <col min="13112" max="13312" width="9.140625" style="141"/>
    <col min="13313" max="13313" width="4.28515625" style="141" customWidth="1"/>
    <col min="13314" max="13314" width="6.28515625" style="141" customWidth="1"/>
    <col min="13315" max="13315" width="25.28515625" style="141" customWidth="1"/>
    <col min="13316" max="13317" width="6.140625" style="141" customWidth="1"/>
    <col min="13318" max="13318" width="6.5703125" style="141" bestFit="1" customWidth="1"/>
    <col min="13319" max="13319" width="5.42578125" style="141" customWidth="1"/>
    <col min="13320" max="13320" width="6.140625" style="141" customWidth="1"/>
    <col min="13321" max="13321" width="5" style="141" bestFit="1" customWidth="1"/>
    <col min="13322" max="13325" width="6.140625" style="141" customWidth="1"/>
    <col min="13326" max="13326" width="5.42578125" style="141" customWidth="1"/>
    <col min="13327" max="13327" width="5.28515625" style="141" customWidth="1"/>
    <col min="13328" max="13328" width="5.85546875" style="141" customWidth="1"/>
    <col min="13329" max="13337" width="5.28515625" style="141" customWidth="1"/>
    <col min="13338" max="13338" width="6" style="141" customWidth="1"/>
    <col min="13339" max="13339" width="5.85546875" style="141" customWidth="1"/>
    <col min="13340" max="13340" width="6.42578125" style="141" customWidth="1"/>
    <col min="13341" max="13341" width="7.85546875" style="141" customWidth="1"/>
    <col min="13342" max="13367" width="0" style="141" hidden="1" customWidth="1"/>
    <col min="13368" max="13568" width="9.140625" style="141"/>
    <col min="13569" max="13569" width="4.28515625" style="141" customWidth="1"/>
    <col min="13570" max="13570" width="6.28515625" style="141" customWidth="1"/>
    <col min="13571" max="13571" width="25.28515625" style="141" customWidth="1"/>
    <col min="13572" max="13573" width="6.140625" style="141" customWidth="1"/>
    <col min="13574" max="13574" width="6.5703125" style="141" bestFit="1" customWidth="1"/>
    <col min="13575" max="13575" width="5.42578125" style="141" customWidth="1"/>
    <col min="13576" max="13576" width="6.140625" style="141" customWidth="1"/>
    <col min="13577" max="13577" width="5" style="141" bestFit="1" customWidth="1"/>
    <col min="13578" max="13581" width="6.140625" style="141" customWidth="1"/>
    <col min="13582" max="13582" width="5.42578125" style="141" customWidth="1"/>
    <col min="13583" max="13583" width="5.28515625" style="141" customWidth="1"/>
    <col min="13584" max="13584" width="5.85546875" style="141" customWidth="1"/>
    <col min="13585" max="13593" width="5.28515625" style="141" customWidth="1"/>
    <col min="13594" max="13594" width="6" style="141" customWidth="1"/>
    <col min="13595" max="13595" width="5.85546875" style="141" customWidth="1"/>
    <col min="13596" max="13596" width="6.42578125" style="141" customWidth="1"/>
    <col min="13597" max="13597" width="7.85546875" style="141" customWidth="1"/>
    <col min="13598" max="13623" width="0" style="141" hidden="1" customWidth="1"/>
    <col min="13624" max="13824" width="9.140625" style="141"/>
    <col min="13825" max="13825" width="4.28515625" style="141" customWidth="1"/>
    <col min="13826" max="13826" width="6.28515625" style="141" customWidth="1"/>
    <col min="13827" max="13827" width="25.28515625" style="141" customWidth="1"/>
    <col min="13828" max="13829" width="6.140625" style="141" customWidth="1"/>
    <col min="13830" max="13830" width="6.5703125" style="141" bestFit="1" customWidth="1"/>
    <col min="13831" max="13831" width="5.42578125" style="141" customWidth="1"/>
    <col min="13832" max="13832" width="6.140625" style="141" customWidth="1"/>
    <col min="13833" max="13833" width="5" style="141" bestFit="1" customWidth="1"/>
    <col min="13834" max="13837" width="6.140625" style="141" customWidth="1"/>
    <col min="13838" max="13838" width="5.42578125" style="141" customWidth="1"/>
    <col min="13839" max="13839" width="5.28515625" style="141" customWidth="1"/>
    <col min="13840" max="13840" width="5.85546875" style="141" customWidth="1"/>
    <col min="13841" max="13849" width="5.28515625" style="141" customWidth="1"/>
    <col min="13850" max="13850" width="6" style="141" customWidth="1"/>
    <col min="13851" max="13851" width="5.85546875" style="141" customWidth="1"/>
    <col min="13852" max="13852" width="6.42578125" style="141" customWidth="1"/>
    <col min="13853" max="13853" width="7.85546875" style="141" customWidth="1"/>
    <col min="13854" max="13879" width="0" style="141" hidden="1" customWidth="1"/>
    <col min="13880" max="14080" width="9.140625" style="141"/>
    <col min="14081" max="14081" width="4.28515625" style="141" customWidth="1"/>
    <col min="14082" max="14082" width="6.28515625" style="141" customWidth="1"/>
    <col min="14083" max="14083" width="25.28515625" style="141" customWidth="1"/>
    <col min="14084" max="14085" width="6.140625" style="141" customWidth="1"/>
    <col min="14086" max="14086" width="6.5703125" style="141" bestFit="1" customWidth="1"/>
    <col min="14087" max="14087" width="5.42578125" style="141" customWidth="1"/>
    <col min="14088" max="14088" width="6.140625" style="141" customWidth="1"/>
    <col min="14089" max="14089" width="5" style="141" bestFit="1" customWidth="1"/>
    <col min="14090" max="14093" width="6.140625" style="141" customWidth="1"/>
    <col min="14094" max="14094" width="5.42578125" style="141" customWidth="1"/>
    <col min="14095" max="14095" width="5.28515625" style="141" customWidth="1"/>
    <col min="14096" max="14096" width="5.85546875" style="141" customWidth="1"/>
    <col min="14097" max="14105" width="5.28515625" style="141" customWidth="1"/>
    <col min="14106" max="14106" width="6" style="141" customWidth="1"/>
    <col min="14107" max="14107" width="5.85546875" style="141" customWidth="1"/>
    <col min="14108" max="14108" width="6.42578125" style="141" customWidth="1"/>
    <col min="14109" max="14109" width="7.85546875" style="141" customWidth="1"/>
    <col min="14110" max="14135" width="0" style="141" hidden="1" customWidth="1"/>
    <col min="14136" max="14336" width="9.140625" style="141"/>
    <col min="14337" max="14337" width="4.28515625" style="141" customWidth="1"/>
    <col min="14338" max="14338" width="6.28515625" style="141" customWidth="1"/>
    <col min="14339" max="14339" width="25.28515625" style="141" customWidth="1"/>
    <col min="14340" max="14341" width="6.140625" style="141" customWidth="1"/>
    <col min="14342" max="14342" width="6.5703125" style="141" bestFit="1" customWidth="1"/>
    <col min="14343" max="14343" width="5.42578125" style="141" customWidth="1"/>
    <col min="14344" max="14344" width="6.140625" style="141" customWidth="1"/>
    <col min="14345" max="14345" width="5" style="141" bestFit="1" customWidth="1"/>
    <col min="14346" max="14349" width="6.140625" style="141" customWidth="1"/>
    <col min="14350" max="14350" width="5.42578125" style="141" customWidth="1"/>
    <col min="14351" max="14351" width="5.28515625" style="141" customWidth="1"/>
    <col min="14352" max="14352" width="5.85546875" style="141" customWidth="1"/>
    <col min="14353" max="14361" width="5.28515625" style="141" customWidth="1"/>
    <col min="14362" max="14362" width="6" style="141" customWidth="1"/>
    <col min="14363" max="14363" width="5.85546875" style="141" customWidth="1"/>
    <col min="14364" max="14364" width="6.42578125" style="141" customWidth="1"/>
    <col min="14365" max="14365" width="7.85546875" style="141" customWidth="1"/>
    <col min="14366" max="14391" width="0" style="141" hidden="1" customWidth="1"/>
    <col min="14392" max="14592" width="9.140625" style="141"/>
    <col min="14593" max="14593" width="4.28515625" style="141" customWidth="1"/>
    <col min="14594" max="14594" width="6.28515625" style="141" customWidth="1"/>
    <col min="14595" max="14595" width="25.28515625" style="141" customWidth="1"/>
    <col min="14596" max="14597" width="6.140625" style="141" customWidth="1"/>
    <col min="14598" max="14598" width="6.5703125" style="141" bestFit="1" customWidth="1"/>
    <col min="14599" max="14599" width="5.42578125" style="141" customWidth="1"/>
    <col min="14600" max="14600" width="6.140625" style="141" customWidth="1"/>
    <col min="14601" max="14601" width="5" style="141" bestFit="1" customWidth="1"/>
    <col min="14602" max="14605" width="6.140625" style="141" customWidth="1"/>
    <col min="14606" max="14606" width="5.42578125" style="141" customWidth="1"/>
    <col min="14607" max="14607" width="5.28515625" style="141" customWidth="1"/>
    <col min="14608" max="14608" width="5.85546875" style="141" customWidth="1"/>
    <col min="14609" max="14617" width="5.28515625" style="141" customWidth="1"/>
    <col min="14618" max="14618" width="6" style="141" customWidth="1"/>
    <col min="14619" max="14619" width="5.85546875" style="141" customWidth="1"/>
    <col min="14620" max="14620" width="6.42578125" style="141" customWidth="1"/>
    <col min="14621" max="14621" width="7.85546875" style="141" customWidth="1"/>
    <col min="14622" max="14647" width="0" style="141" hidden="1" customWidth="1"/>
    <col min="14648" max="14848" width="9.140625" style="141"/>
    <col min="14849" max="14849" width="4.28515625" style="141" customWidth="1"/>
    <col min="14850" max="14850" width="6.28515625" style="141" customWidth="1"/>
    <col min="14851" max="14851" width="25.28515625" style="141" customWidth="1"/>
    <col min="14852" max="14853" width="6.140625" style="141" customWidth="1"/>
    <col min="14854" max="14854" width="6.5703125" style="141" bestFit="1" customWidth="1"/>
    <col min="14855" max="14855" width="5.42578125" style="141" customWidth="1"/>
    <col min="14856" max="14856" width="6.140625" style="141" customWidth="1"/>
    <col min="14857" max="14857" width="5" style="141" bestFit="1" customWidth="1"/>
    <col min="14858" max="14861" width="6.140625" style="141" customWidth="1"/>
    <col min="14862" max="14862" width="5.42578125" style="141" customWidth="1"/>
    <col min="14863" max="14863" width="5.28515625" style="141" customWidth="1"/>
    <col min="14864" max="14864" width="5.85546875" style="141" customWidth="1"/>
    <col min="14865" max="14873" width="5.28515625" style="141" customWidth="1"/>
    <col min="14874" max="14874" width="6" style="141" customWidth="1"/>
    <col min="14875" max="14875" width="5.85546875" style="141" customWidth="1"/>
    <col min="14876" max="14876" width="6.42578125" style="141" customWidth="1"/>
    <col min="14877" max="14877" width="7.85546875" style="141" customWidth="1"/>
    <col min="14878" max="14903" width="0" style="141" hidden="1" customWidth="1"/>
    <col min="14904" max="15104" width="9.140625" style="141"/>
    <col min="15105" max="15105" width="4.28515625" style="141" customWidth="1"/>
    <col min="15106" max="15106" width="6.28515625" style="141" customWidth="1"/>
    <col min="15107" max="15107" width="25.28515625" style="141" customWidth="1"/>
    <col min="15108" max="15109" width="6.140625" style="141" customWidth="1"/>
    <col min="15110" max="15110" width="6.5703125" style="141" bestFit="1" customWidth="1"/>
    <col min="15111" max="15111" width="5.42578125" style="141" customWidth="1"/>
    <col min="15112" max="15112" width="6.140625" style="141" customWidth="1"/>
    <col min="15113" max="15113" width="5" style="141" bestFit="1" customWidth="1"/>
    <col min="15114" max="15117" width="6.140625" style="141" customWidth="1"/>
    <col min="15118" max="15118" width="5.42578125" style="141" customWidth="1"/>
    <col min="15119" max="15119" width="5.28515625" style="141" customWidth="1"/>
    <col min="15120" max="15120" width="5.85546875" style="141" customWidth="1"/>
    <col min="15121" max="15129" width="5.28515625" style="141" customWidth="1"/>
    <col min="15130" max="15130" width="6" style="141" customWidth="1"/>
    <col min="15131" max="15131" width="5.85546875" style="141" customWidth="1"/>
    <col min="15132" max="15132" width="6.42578125" style="141" customWidth="1"/>
    <col min="15133" max="15133" width="7.85546875" style="141" customWidth="1"/>
    <col min="15134" max="15159" width="0" style="141" hidden="1" customWidth="1"/>
    <col min="15160" max="15360" width="9.140625" style="141"/>
    <col min="15361" max="15361" width="4.28515625" style="141" customWidth="1"/>
    <col min="15362" max="15362" width="6.28515625" style="141" customWidth="1"/>
    <col min="15363" max="15363" width="25.28515625" style="141" customWidth="1"/>
    <col min="15364" max="15365" width="6.140625" style="141" customWidth="1"/>
    <col min="15366" max="15366" width="6.5703125" style="141" bestFit="1" customWidth="1"/>
    <col min="15367" max="15367" width="5.42578125" style="141" customWidth="1"/>
    <col min="15368" max="15368" width="6.140625" style="141" customWidth="1"/>
    <col min="15369" max="15369" width="5" style="141" bestFit="1" customWidth="1"/>
    <col min="15370" max="15373" width="6.140625" style="141" customWidth="1"/>
    <col min="15374" max="15374" width="5.42578125" style="141" customWidth="1"/>
    <col min="15375" max="15375" width="5.28515625" style="141" customWidth="1"/>
    <col min="15376" max="15376" width="5.85546875" style="141" customWidth="1"/>
    <col min="15377" max="15385" width="5.28515625" style="141" customWidth="1"/>
    <col min="15386" max="15386" width="6" style="141" customWidth="1"/>
    <col min="15387" max="15387" width="5.85546875" style="141" customWidth="1"/>
    <col min="15388" max="15388" width="6.42578125" style="141" customWidth="1"/>
    <col min="15389" max="15389" width="7.85546875" style="141" customWidth="1"/>
    <col min="15390" max="15415" width="0" style="141" hidden="1" customWidth="1"/>
    <col min="15416" max="15616" width="9.140625" style="141"/>
    <col min="15617" max="15617" width="4.28515625" style="141" customWidth="1"/>
    <col min="15618" max="15618" width="6.28515625" style="141" customWidth="1"/>
    <col min="15619" max="15619" width="25.28515625" style="141" customWidth="1"/>
    <col min="15620" max="15621" width="6.140625" style="141" customWidth="1"/>
    <col min="15622" max="15622" width="6.5703125" style="141" bestFit="1" customWidth="1"/>
    <col min="15623" max="15623" width="5.42578125" style="141" customWidth="1"/>
    <col min="15624" max="15624" width="6.140625" style="141" customWidth="1"/>
    <col min="15625" max="15625" width="5" style="141" bestFit="1" customWidth="1"/>
    <col min="15626" max="15629" width="6.140625" style="141" customWidth="1"/>
    <col min="15630" max="15630" width="5.42578125" style="141" customWidth="1"/>
    <col min="15631" max="15631" width="5.28515625" style="141" customWidth="1"/>
    <col min="15632" max="15632" width="5.85546875" style="141" customWidth="1"/>
    <col min="15633" max="15641" width="5.28515625" style="141" customWidth="1"/>
    <col min="15642" max="15642" width="6" style="141" customWidth="1"/>
    <col min="15643" max="15643" width="5.85546875" style="141" customWidth="1"/>
    <col min="15644" max="15644" width="6.42578125" style="141" customWidth="1"/>
    <col min="15645" max="15645" width="7.85546875" style="141" customWidth="1"/>
    <col min="15646" max="15671" width="0" style="141" hidden="1" customWidth="1"/>
    <col min="15672" max="15872" width="9.140625" style="141"/>
    <col min="15873" max="15873" width="4.28515625" style="141" customWidth="1"/>
    <col min="15874" max="15874" width="6.28515625" style="141" customWidth="1"/>
    <col min="15875" max="15875" width="25.28515625" style="141" customWidth="1"/>
    <col min="15876" max="15877" width="6.140625" style="141" customWidth="1"/>
    <col min="15878" max="15878" width="6.5703125" style="141" bestFit="1" customWidth="1"/>
    <col min="15879" max="15879" width="5.42578125" style="141" customWidth="1"/>
    <col min="15880" max="15880" width="6.140625" style="141" customWidth="1"/>
    <col min="15881" max="15881" width="5" style="141" bestFit="1" customWidth="1"/>
    <col min="15882" max="15885" width="6.140625" style="141" customWidth="1"/>
    <col min="15886" max="15886" width="5.42578125" style="141" customWidth="1"/>
    <col min="15887" max="15887" width="5.28515625" style="141" customWidth="1"/>
    <col min="15888" max="15888" width="5.85546875" style="141" customWidth="1"/>
    <col min="15889" max="15897" width="5.28515625" style="141" customWidth="1"/>
    <col min="15898" max="15898" width="6" style="141" customWidth="1"/>
    <col min="15899" max="15899" width="5.85546875" style="141" customWidth="1"/>
    <col min="15900" max="15900" width="6.42578125" style="141" customWidth="1"/>
    <col min="15901" max="15901" width="7.85546875" style="141" customWidth="1"/>
    <col min="15902" max="15927" width="0" style="141" hidden="1" customWidth="1"/>
    <col min="15928" max="16128" width="9.140625" style="141"/>
    <col min="16129" max="16129" width="4.28515625" style="141" customWidth="1"/>
    <col min="16130" max="16130" width="6.28515625" style="141" customWidth="1"/>
    <col min="16131" max="16131" width="25.28515625" style="141" customWidth="1"/>
    <col min="16132" max="16133" width="6.140625" style="141" customWidth="1"/>
    <col min="16134" max="16134" width="6.5703125" style="141" bestFit="1" customWidth="1"/>
    <col min="16135" max="16135" width="5.42578125" style="141" customWidth="1"/>
    <col min="16136" max="16136" width="6.140625" style="141" customWidth="1"/>
    <col min="16137" max="16137" width="5" style="141" bestFit="1" customWidth="1"/>
    <col min="16138" max="16141" width="6.140625" style="141" customWidth="1"/>
    <col min="16142" max="16142" width="5.42578125" style="141" customWidth="1"/>
    <col min="16143" max="16143" width="5.28515625" style="141" customWidth="1"/>
    <col min="16144" max="16144" width="5.85546875" style="141" customWidth="1"/>
    <col min="16145" max="16153" width="5.28515625" style="141" customWidth="1"/>
    <col min="16154" max="16154" width="6" style="141" customWidth="1"/>
    <col min="16155" max="16155" width="5.85546875" style="141" customWidth="1"/>
    <col min="16156" max="16156" width="6.42578125" style="141" customWidth="1"/>
    <col min="16157" max="16157" width="7.85546875" style="141" customWidth="1"/>
    <col min="16158" max="16183" width="0" style="141" hidden="1" customWidth="1"/>
    <col min="16184" max="16384" width="9.140625" style="141"/>
  </cols>
  <sheetData>
    <row r="1" spans="1:55" ht="27.75" customHeight="1" x14ac:dyDescent="0.25">
      <c r="A1" s="139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 t="str">
        <f>'[1]Впишите фамилии!'!I1</f>
        <v>2013-14 уч.год</v>
      </c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</row>
    <row r="2" spans="1:55" s="148" customFormat="1" ht="17.25" customHeight="1" x14ac:dyDescent="0.25">
      <c r="A2" s="143" t="s">
        <v>0</v>
      </c>
      <c r="B2" s="143" t="s">
        <v>1</v>
      </c>
      <c r="C2" s="144" t="s">
        <v>2</v>
      </c>
      <c r="D2" s="145">
        <f>'[1]общая таблица'!C2</f>
        <v>42265</v>
      </c>
      <c r="E2" s="145">
        <f>'[1]общая таблица'!D2</f>
        <v>42283</v>
      </c>
      <c r="F2" s="145">
        <f>'[1]общая таблица'!E2</f>
        <v>42299</v>
      </c>
      <c r="G2" s="145">
        <f>'[1]общая таблица'!F2</f>
        <v>42702</v>
      </c>
      <c r="H2" s="145">
        <f>'[1]общая таблица'!G2</f>
        <v>42714</v>
      </c>
      <c r="I2" s="145">
        <f>'[1]общая таблица'!H2</f>
        <v>42383</v>
      </c>
      <c r="J2" s="145">
        <f>'[1]общая таблица'!I2</f>
        <v>42396</v>
      </c>
      <c r="K2" s="145">
        <f>'[1]общая таблица'!J2</f>
        <v>42405</v>
      </c>
      <c r="L2" s="145">
        <f>'[1]общая таблица'!K2</f>
        <v>42406</v>
      </c>
      <c r="M2" s="145">
        <f>'[1]общая таблица'!L2</f>
        <v>42418</v>
      </c>
      <c r="N2" s="145">
        <f>'[1]общая таблица'!M2</f>
        <v>42424</v>
      </c>
      <c r="O2" s="145" t="str">
        <f>'[1]общая таблица'!N2</f>
        <v>12 тест</v>
      </c>
      <c r="P2" s="145" t="str">
        <f>'[1]общая таблица'!O2</f>
        <v>13 тест</v>
      </c>
      <c r="Q2" s="145" t="str">
        <f>'[1]общая таблица'!P2</f>
        <v>14 тест</v>
      </c>
      <c r="R2" s="145" t="str">
        <f>'[1]общая таблица'!Q2</f>
        <v>15 тест</v>
      </c>
      <c r="S2" s="145" t="str">
        <f>'[1]общая таблица'!R2</f>
        <v>16 тест</v>
      </c>
      <c r="T2" s="145" t="str">
        <f>'[1]общая таблица'!S2</f>
        <v>17 тест</v>
      </c>
      <c r="U2" s="145" t="str">
        <f>'[1]общая таблица'!T2</f>
        <v>18 тест</v>
      </c>
      <c r="V2" s="145" t="str">
        <f>'[1]общая таблица'!U2</f>
        <v>19 тест</v>
      </c>
      <c r="W2" s="145" t="str">
        <f>'[1]общая таблица'!V2</f>
        <v>20 тест</v>
      </c>
      <c r="X2" s="145" t="str">
        <f>'[1]общая таблица'!W2</f>
        <v>21 тест</v>
      </c>
      <c r="Y2" s="145" t="str">
        <f>'[1]общая таблица'!X2</f>
        <v>22 тест</v>
      </c>
      <c r="Z2" s="145" t="str">
        <f>'[1]общая таблица'!Y2</f>
        <v>23 тест</v>
      </c>
      <c r="AA2" s="145" t="str">
        <f>'[1]общая таблица'!Z2</f>
        <v>24 тест</v>
      </c>
      <c r="AB2" s="145" t="str">
        <f>'[1]общая таблица'!AA2</f>
        <v>25 тест</v>
      </c>
      <c r="AC2" s="146" t="s">
        <v>39</v>
      </c>
      <c r="AD2" s="147"/>
      <c r="AE2" s="147">
        <v>1</v>
      </c>
      <c r="AF2" s="147">
        <v>2</v>
      </c>
      <c r="AG2" s="147">
        <v>3</v>
      </c>
      <c r="AH2" s="147">
        <v>4</v>
      </c>
      <c r="AI2" s="147">
        <v>5</v>
      </c>
      <c r="AJ2" s="147">
        <v>6</v>
      </c>
      <c r="AK2" s="147">
        <v>7</v>
      </c>
      <c r="AL2" s="147">
        <v>8</v>
      </c>
      <c r="AM2" s="147">
        <v>9</v>
      </c>
      <c r="AN2" s="147">
        <v>10</v>
      </c>
      <c r="AO2" s="147">
        <v>11</v>
      </c>
      <c r="AP2" s="147">
        <v>12</v>
      </c>
      <c r="AQ2" s="147">
        <v>13</v>
      </c>
      <c r="AR2" s="147">
        <v>14</v>
      </c>
      <c r="AS2" s="147">
        <v>15</v>
      </c>
      <c r="AT2" s="147">
        <v>16</v>
      </c>
      <c r="AU2" s="147">
        <v>17</v>
      </c>
      <c r="AV2" s="147">
        <v>18</v>
      </c>
      <c r="AW2" s="147">
        <v>19</v>
      </c>
      <c r="AX2" s="147">
        <v>20</v>
      </c>
      <c r="AY2" s="147">
        <v>21</v>
      </c>
      <c r="AZ2" s="147">
        <v>22</v>
      </c>
      <c r="BA2" s="147">
        <v>23</v>
      </c>
      <c r="BB2" s="147">
        <v>24</v>
      </c>
      <c r="BC2" s="147">
        <v>25</v>
      </c>
    </row>
    <row r="3" spans="1:55" ht="18" customHeight="1" x14ac:dyDescent="0.25">
      <c r="A3" s="115"/>
      <c r="B3" s="115"/>
      <c r="C3" s="149"/>
      <c r="D3" s="115"/>
      <c r="E3" s="150"/>
      <c r="F3" s="115"/>
      <c r="G3" s="151"/>
      <c r="H3" s="151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3"/>
      <c r="AD3" s="154"/>
      <c r="AE3" s="153">
        <v>1</v>
      </c>
      <c r="AF3" s="153">
        <v>2</v>
      </c>
      <c r="AG3" s="153">
        <v>3</v>
      </c>
      <c r="AH3" s="153">
        <v>4</v>
      </c>
      <c r="AI3" s="153">
        <v>5</v>
      </c>
      <c r="AJ3" s="153">
        <v>6</v>
      </c>
      <c r="AK3" s="153">
        <v>7</v>
      </c>
      <c r="AL3" s="153">
        <v>8</v>
      </c>
      <c r="AM3" s="153">
        <v>9</v>
      </c>
      <c r="AN3" s="153">
        <v>10</v>
      </c>
      <c r="AO3" s="153">
        <v>11</v>
      </c>
      <c r="AP3" s="153">
        <v>12</v>
      </c>
      <c r="AQ3" s="153">
        <v>13</v>
      </c>
      <c r="AR3" s="153">
        <v>14</v>
      </c>
      <c r="AS3" s="153">
        <v>15</v>
      </c>
      <c r="AT3" s="153">
        <v>16</v>
      </c>
      <c r="AU3" s="153">
        <v>17</v>
      </c>
      <c r="AV3" s="153">
        <v>18</v>
      </c>
      <c r="AW3" s="153">
        <v>19</v>
      </c>
      <c r="AX3" s="153">
        <v>20</v>
      </c>
      <c r="AY3" s="153">
        <v>21</v>
      </c>
      <c r="AZ3" s="153">
        <v>22</v>
      </c>
      <c r="BA3" s="153">
        <v>23</v>
      </c>
      <c r="BB3" s="153">
        <v>24</v>
      </c>
      <c r="BC3" s="153">
        <v>25</v>
      </c>
    </row>
    <row r="4" spans="1:55" ht="18" customHeight="1" x14ac:dyDescent="0.25">
      <c r="A4" s="155">
        <f>'[1]Впишите фамилии!'!A60</f>
        <v>1</v>
      </c>
      <c r="B4" s="156" t="str">
        <f>'[1]Впишите фамилии!'!B60</f>
        <v>а</v>
      </c>
      <c r="C4" s="157" t="str">
        <f>'[1]Впишите фамилии!'!C60</f>
        <v>Ажибаев Эрик</v>
      </c>
      <c r="D4" s="155">
        <f>'[1]18.09'!K4</f>
        <v>44</v>
      </c>
      <c r="E4" s="155">
        <f>'[1]6.10'!K4</f>
        <v>74</v>
      </c>
      <c r="F4" s="155">
        <f>'[1]22.10'!K4</f>
        <v>48</v>
      </c>
      <c r="G4" s="155">
        <f>'[1]28.11'!K4</f>
        <v>59</v>
      </c>
      <c r="H4" s="155">
        <f>'[1]10.12'!K4</f>
        <v>37</v>
      </c>
      <c r="I4" s="158">
        <f>'[1]14.01'!K4</f>
        <v>42</v>
      </c>
      <c r="J4" s="158">
        <f>'[1]27.01'!K4</f>
        <v>60</v>
      </c>
      <c r="K4" s="158">
        <f>'[1]5.02'!K4</f>
        <v>51</v>
      </c>
      <c r="L4" s="158">
        <f>'[1]6.02'!K4</f>
        <v>41</v>
      </c>
      <c r="M4" s="158">
        <f>'[1]18.02'!K4</f>
        <v>0</v>
      </c>
      <c r="N4" s="158">
        <f>'[1]11тест'!K4</f>
        <v>0</v>
      </c>
      <c r="O4" s="158">
        <f>'[1]12тест'!K4</f>
        <v>0</v>
      </c>
      <c r="P4" s="158">
        <f>'[1]13тест'!K4</f>
        <v>0</v>
      </c>
      <c r="Q4" s="158">
        <f>'[1]14тест'!K4</f>
        <v>0</v>
      </c>
      <c r="R4" s="158">
        <f>'[1]15тест'!K4</f>
        <v>0</v>
      </c>
      <c r="S4" s="158">
        <f>'[1]16тест'!K4</f>
        <v>0</v>
      </c>
      <c r="T4" s="158">
        <f>'[1]17тест'!K4</f>
        <v>0</v>
      </c>
      <c r="U4" s="158">
        <f>'[1]18тест'!K4</f>
        <v>0</v>
      </c>
      <c r="V4" s="158">
        <f>'[1]19тест'!K4</f>
        <v>0</v>
      </c>
      <c r="W4" s="158">
        <f>'[1]20тест'!K4</f>
        <v>0</v>
      </c>
      <c r="X4" s="158">
        <f>'[1]21тест'!K4</f>
        <v>0</v>
      </c>
      <c r="Y4" s="158">
        <f>'[1]22тест'!K4</f>
        <v>0</v>
      </c>
      <c r="Z4" s="158">
        <f>'[1]23тест'!K4</f>
        <v>0</v>
      </c>
      <c r="AA4" s="158">
        <f>'[1]24тест'!K4</f>
        <v>0</v>
      </c>
      <c r="AB4" s="158">
        <f>'[1]25тест'!K4</f>
        <v>0</v>
      </c>
      <c r="AC4" s="159">
        <f>SUM(D4:AB4)/AD4</f>
        <v>50.666666666666664</v>
      </c>
      <c r="AD4" s="147">
        <f>SUM(AE4:BC4)</f>
        <v>9</v>
      </c>
      <c r="AE4" s="160">
        <f t="shared" ref="AE4:BC14" si="0">IF(D4&gt;0,1," " )</f>
        <v>1</v>
      </c>
      <c r="AF4" s="160">
        <f t="shared" si="0"/>
        <v>1</v>
      </c>
      <c r="AG4" s="160">
        <f t="shared" si="0"/>
        <v>1</v>
      </c>
      <c r="AH4" s="160">
        <f t="shared" si="0"/>
        <v>1</v>
      </c>
      <c r="AI4" s="160">
        <f t="shared" si="0"/>
        <v>1</v>
      </c>
      <c r="AJ4" s="160">
        <f t="shared" si="0"/>
        <v>1</v>
      </c>
      <c r="AK4" s="160">
        <f t="shared" si="0"/>
        <v>1</v>
      </c>
      <c r="AL4" s="160">
        <f t="shared" si="0"/>
        <v>1</v>
      </c>
      <c r="AM4" s="160">
        <f t="shared" si="0"/>
        <v>1</v>
      </c>
      <c r="AN4" s="160" t="str">
        <f t="shared" si="0"/>
        <v xml:space="preserve"> </v>
      </c>
      <c r="AO4" s="160" t="str">
        <f t="shared" si="0"/>
        <v xml:space="preserve"> </v>
      </c>
      <c r="AP4" s="160" t="str">
        <f t="shared" si="0"/>
        <v xml:space="preserve"> </v>
      </c>
      <c r="AQ4" s="160" t="str">
        <f t="shared" si="0"/>
        <v xml:space="preserve"> </v>
      </c>
      <c r="AR4" s="160" t="str">
        <f t="shared" si="0"/>
        <v xml:space="preserve"> </v>
      </c>
      <c r="AS4" s="160" t="str">
        <f t="shared" si="0"/>
        <v xml:space="preserve"> </v>
      </c>
      <c r="AT4" s="160" t="str">
        <f t="shared" si="0"/>
        <v xml:space="preserve"> </v>
      </c>
      <c r="AU4" s="160" t="str">
        <f t="shared" si="0"/>
        <v xml:space="preserve"> </v>
      </c>
      <c r="AV4" s="160" t="str">
        <f t="shared" si="0"/>
        <v xml:space="preserve"> </v>
      </c>
      <c r="AW4" s="160" t="str">
        <f t="shared" si="0"/>
        <v xml:space="preserve"> </v>
      </c>
      <c r="AX4" s="160" t="str">
        <f t="shared" si="0"/>
        <v xml:space="preserve"> </v>
      </c>
      <c r="AY4" s="160" t="str">
        <f t="shared" si="0"/>
        <v xml:space="preserve"> </v>
      </c>
      <c r="AZ4" s="160" t="str">
        <f t="shared" si="0"/>
        <v xml:space="preserve"> </v>
      </c>
      <c r="BA4" s="160" t="str">
        <f t="shared" si="0"/>
        <v xml:space="preserve"> </v>
      </c>
      <c r="BB4" s="160" t="str">
        <f t="shared" si="0"/>
        <v xml:space="preserve"> </v>
      </c>
      <c r="BC4" s="160" t="str">
        <f t="shared" si="0"/>
        <v xml:space="preserve"> </v>
      </c>
    </row>
    <row r="5" spans="1:55" ht="18" customHeight="1" x14ac:dyDescent="0.25">
      <c r="A5" s="155">
        <f>'[1]Впишите фамилии!'!A61</f>
        <v>2</v>
      </c>
      <c r="B5" s="156" t="str">
        <f>'[1]Впишите фамилии!'!B61</f>
        <v>а</v>
      </c>
      <c r="C5" s="157" t="str">
        <f>'[1]Впишите фамилии!'!C61</f>
        <v>Андасова Назымгуль</v>
      </c>
      <c r="D5" s="155">
        <f>'[1]18.09'!K5</f>
        <v>75</v>
      </c>
      <c r="E5" s="155">
        <f>'[1]6.10'!K5</f>
        <v>88</v>
      </c>
      <c r="F5" s="155">
        <f>'[1]22.10'!K5</f>
        <v>79</v>
      </c>
      <c r="G5" s="155">
        <f>'[1]28.11'!K5</f>
        <v>90</v>
      </c>
      <c r="H5" s="155">
        <f>'[1]10.12'!K5</f>
        <v>89</v>
      </c>
      <c r="I5" s="158">
        <f>'[1]14.01'!K5</f>
        <v>100</v>
      </c>
      <c r="J5" s="158">
        <f>'[1]27.01'!K5</f>
        <v>96</v>
      </c>
      <c r="K5" s="158">
        <f>'[1]5.02'!K5</f>
        <v>97</v>
      </c>
      <c r="L5" s="158">
        <f>'[1]6.02'!K5</f>
        <v>102</v>
      </c>
      <c r="M5" s="158">
        <f>'[1]18.02'!K5</f>
        <v>0</v>
      </c>
      <c r="N5" s="158">
        <f>'[1]11тест'!K5</f>
        <v>0</v>
      </c>
      <c r="O5" s="158">
        <f>'[1]12тест'!K5</f>
        <v>0</v>
      </c>
      <c r="P5" s="158">
        <f>'[1]13тест'!K5</f>
        <v>0</v>
      </c>
      <c r="Q5" s="158">
        <f>'[1]14тест'!K5</f>
        <v>0</v>
      </c>
      <c r="R5" s="158">
        <f>'[1]15тест'!K5</f>
        <v>0</v>
      </c>
      <c r="S5" s="158">
        <f>'[1]16тест'!K5</f>
        <v>0</v>
      </c>
      <c r="T5" s="158">
        <f>'[1]17тест'!K5</f>
        <v>0</v>
      </c>
      <c r="U5" s="158">
        <f>'[1]18тест'!K5</f>
        <v>0</v>
      </c>
      <c r="V5" s="158">
        <f>'[1]19тест'!K5</f>
        <v>0</v>
      </c>
      <c r="W5" s="158">
        <f>'[1]20тест'!K5</f>
        <v>0</v>
      </c>
      <c r="X5" s="158">
        <f>'[1]21тест'!K5</f>
        <v>0</v>
      </c>
      <c r="Y5" s="158">
        <f>'[1]22тест'!K5</f>
        <v>0</v>
      </c>
      <c r="Z5" s="158">
        <f>'[1]23тест'!K5</f>
        <v>0</v>
      </c>
      <c r="AA5" s="158">
        <f>'[1]24тест'!K5</f>
        <v>0</v>
      </c>
      <c r="AB5" s="158">
        <f>'[1]25тест'!K5</f>
        <v>0</v>
      </c>
      <c r="AC5" s="159">
        <f t="shared" ref="AC5:AC95" si="1">SUM(D5:AB5)/AD5</f>
        <v>90.666666666666671</v>
      </c>
      <c r="AD5" s="147">
        <f t="shared" ref="AD5:AD95" si="2">SUM(AE5:BC5)</f>
        <v>9</v>
      </c>
      <c r="AE5" s="160">
        <f t="shared" si="0"/>
        <v>1</v>
      </c>
      <c r="AF5" s="160">
        <f t="shared" si="0"/>
        <v>1</v>
      </c>
      <c r="AG5" s="160">
        <f t="shared" si="0"/>
        <v>1</v>
      </c>
      <c r="AH5" s="160">
        <f t="shared" si="0"/>
        <v>1</v>
      </c>
      <c r="AI5" s="160">
        <f t="shared" si="0"/>
        <v>1</v>
      </c>
      <c r="AJ5" s="160">
        <f t="shared" si="0"/>
        <v>1</v>
      </c>
      <c r="AK5" s="160">
        <f t="shared" si="0"/>
        <v>1</v>
      </c>
      <c r="AL5" s="160">
        <f t="shared" si="0"/>
        <v>1</v>
      </c>
      <c r="AM5" s="160">
        <f t="shared" si="0"/>
        <v>1</v>
      </c>
      <c r="AN5" s="160" t="str">
        <f t="shared" si="0"/>
        <v xml:space="preserve"> </v>
      </c>
      <c r="AO5" s="160" t="str">
        <f t="shared" si="0"/>
        <v xml:space="preserve"> </v>
      </c>
      <c r="AP5" s="160" t="str">
        <f t="shared" si="0"/>
        <v xml:space="preserve"> </v>
      </c>
      <c r="AQ5" s="160" t="str">
        <f t="shared" si="0"/>
        <v xml:space="preserve"> </v>
      </c>
      <c r="AR5" s="160" t="str">
        <f t="shared" si="0"/>
        <v xml:space="preserve"> </v>
      </c>
      <c r="AS5" s="160" t="str">
        <f t="shared" si="0"/>
        <v xml:space="preserve"> </v>
      </c>
      <c r="AT5" s="160" t="str">
        <f t="shared" si="0"/>
        <v xml:space="preserve"> </v>
      </c>
      <c r="AU5" s="160" t="str">
        <f t="shared" si="0"/>
        <v xml:space="preserve"> </v>
      </c>
      <c r="AV5" s="160" t="str">
        <f t="shared" si="0"/>
        <v xml:space="preserve"> </v>
      </c>
      <c r="AW5" s="160" t="str">
        <f t="shared" si="0"/>
        <v xml:space="preserve"> </v>
      </c>
      <c r="AX5" s="160" t="str">
        <f t="shared" si="0"/>
        <v xml:space="preserve"> </v>
      </c>
      <c r="AY5" s="160" t="str">
        <f t="shared" si="0"/>
        <v xml:space="preserve"> </v>
      </c>
      <c r="AZ5" s="160" t="str">
        <f t="shared" si="0"/>
        <v xml:space="preserve"> </v>
      </c>
      <c r="BA5" s="160" t="str">
        <f t="shared" si="0"/>
        <v xml:space="preserve"> </v>
      </c>
      <c r="BB5" s="160" t="str">
        <f t="shared" si="0"/>
        <v xml:space="preserve"> </v>
      </c>
      <c r="BC5" s="160" t="str">
        <f t="shared" si="0"/>
        <v xml:space="preserve"> </v>
      </c>
    </row>
    <row r="6" spans="1:55" ht="18" customHeight="1" x14ac:dyDescent="0.25">
      <c r="A6" s="155">
        <f>'[1]Впишите фамилии!'!A62</f>
        <v>3</v>
      </c>
      <c r="B6" s="156" t="str">
        <f>'[1]Впишите фамилии!'!B62</f>
        <v>а</v>
      </c>
      <c r="C6" s="157" t="str">
        <f>'[1]Впишите фамилии!'!C62</f>
        <v>Балташев Ильяс</v>
      </c>
      <c r="D6" s="155">
        <f>'[1]18.09'!K6</f>
        <v>70</v>
      </c>
      <c r="E6" s="155">
        <f>'[1]6.10'!K6</f>
        <v>75</v>
      </c>
      <c r="F6" s="155">
        <f>'[1]22.10'!K6</f>
        <v>0</v>
      </c>
      <c r="G6" s="155">
        <f>'[1]28.11'!K6</f>
        <v>82</v>
      </c>
      <c r="H6" s="155">
        <f>'[1]10.12'!K6</f>
        <v>99</v>
      </c>
      <c r="I6" s="158">
        <f>'[1]14.01'!K6</f>
        <v>98</v>
      </c>
      <c r="J6" s="158">
        <f>'[1]27.01'!K6</f>
        <v>102</v>
      </c>
      <c r="K6" s="158">
        <f>'[1]5.02'!K6</f>
        <v>106</v>
      </c>
      <c r="L6" s="158">
        <f>'[1]6.02'!K6</f>
        <v>92</v>
      </c>
      <c r="M6" s="158">
        <f>'[1]18.02'!K6</f>
        <v>97</v>
      </c>
      <c r="N6" s="158">
        <f>'[1]11тест'!K6</f>
        <v>0</v>
      </c>
      <c r="O6" s="158">
        <f>'[1]12тест'!K6</f>
        <v>0</v>
      </c>
      <c r="P6" s="158">
        <f>'[1]13тест'!K6</f>
        <v>0</v>
      </c>
      <c r="Q6" s="158">
        <f>'[1]14тест'!K6</f>
        <v>0</v>
      </c>
      <c r="R6" s="158">
        <f>'[1]15тест'!K6</f>
        <v>0</v>
      </c>
      <c r="S6" s="158">
        <f>'[1]16тест'!K6</f>
        <v>0</v>
      </c>
      <c r="T6" s="158">
        <f>'[1]17тест'!K6</f>
        <v>0</v>
      </c>
      <c r="U6" s="158">
        <f>'[1]18тест'!K6</f>
        <v>0</v>
      </c>
      <c r="V6" s="158">
        <f>'[1]19тест'!K6</f>
        <v>0</v>
      </c>
      <c r="W6" s="158">
        <f>'[1]20тест'!K6</f>
        <v>0</v>
      </c>
      <c r="X6" s="158">
        <f>'[1]21тест'!K6</f>
        <v>0</v>
      </c>
      <c r="Y6" s="158">
        <f>'[1]22тест'!K6</f>
        <v>0</v>
      </c>
      <c r="Z6" s="158">
        <f>'[1]23тест'!K6</f>
        <v>0</v>
      </c>
      <c r="AA6" s="158">
        <f>'[1]24тест'!K6</f>
        <v>0</v>
      </c>
      <c r="AB6" s="158">
        <f>'[1]25тест'!K6</f>
        <v>0</v>
      </c>
      <c r="AC6" s="159">
        <f t="shared" si="1"/>
        <v>91.222222222222229</v>
      </c>
      <c r="AD6" s="147">
        <f t="shared" si="2"/>
        <v>9</v>
      </c>
      <c r="AE6" s="160">
        <f t="shared" si="0"/>
        <v>1</v>
      </c>
      <c r="AF6" s="160">
        <f t="shared" si="0"/>
        <v>1</v>
      </c>
      <c r="AG6" s="160" t="str">
        <f t="shared" si="0"/>
        <v xml:space="preserve"> </v>
      </c>
      <c r="AH6" s="160">
        <f t="shared" si="0"/>
        <v>1</v>
      </c>
      <c r="AI6" s="160">
        <f t="shared" si="0"/>
        <v>1</v>
      </c>
      <c r="AJ6" s="160">
        <f t="shared" si="0"/>
        <v>1</v>
      </c>
      <c r="AK6" s="160">
        <f t="shared" si="0"/>
        <v>1</v>
      </c>
      <c r="AL6" s="160">
        <f t="shared" si="0"/>
        <v>1</v>
      </c>
      <c r="AM6" s="160">
        <f t="shared" si="0"/>
        <v>1</v>
      </c>
      <c r="AN6" s="160">
        <f t="shared" si="0"/>
        <v>1</v>
      </c>
      <c r="AO6" s="160" t="str">
        <f t="shared" si="0"/>
        <v xml:space="preserve"> </v>
      </c>
      <c r="AP6" s="160" t="str">
        <f t="shared" si="0"/>
        <v xml:space="preserve"> </v>
      </c>
      <c r="AQ6" s="160" t="str">
        <f t="shared" si="0"/>
        <v xml:space="preserve"> </v>
      </c>
      <c r="AR6" s="160" t="str">
        <f t="shared" si="0"/>
        <v xml:space="preserve"> </v>
      </c>
      <c r="AS6" s="160" t="str">
        <f t="shared" si="0"/>
        <v xml:space="preserve"> </v>
      </c>
      <c r="AT6" s="160" t="str">
        <f t="shared" si="0"/>
        <v xml:space="preserve"> </v>
      </c>
      <c r="AU6" s="160" t="str">
        <f t="shared" si="0"/>
        <v xml:space="preserve"> </v>
      </c>
      <c r="AV6" s="160" t="str">
        <f t="shared" si="0"/>
        <v xml:space="preserve"> </v>
      </c>
      <c r="AW6" s="160" t="str">
        <f t="shared" si="0"/>
        <v xml:space="preserve"> </v>
      </c>
      <c r="AX6" s="160" t="str">
        <f t="shared" si="0"/>
        <v xml:space="preserve"> </v>
      </c>
      <c r="AY6" s="160" t="str">
        <f t="shared" si="0"/>
        <v xml:space="preserve"> </v>
      </c>
      <c r="AZ6" s="160" t="str">
        <f t="shared" si="0"/>
        <v xml:space="preserve"> </v>
      </c>
      <c r="BA6" s="160" t="str">
        <f t="shared" si="0"/>
        <v xml:space="preserve"> </v>
      </c>
      <c r="BB6" s="160" t="str">
        <f t="shared" si="0"/>
        <v xml:space="preserve"> </v>
      </c>
      <c r="BC6" s="160" t="str">
        <f t="shared" si="0"/>
        <v xml:space="preserve"> </v>
      </c>
    </row>
    <row r="7" spans="1:55" ht="18" customHeight="1" x14ac:dyDescent="0.25">
      <c r="A7" s="155">
        <f>'[1]Впишите фамилии!'!A63</f>
        <v>4</v>
      </c>
      <c r="B7" s="156" t="str">
        <f>'[1]Впишите фамилии!'!B63</f>
        <v>а</v>
      </c>
      <c r="C7" s="157" t="str">
        <f>'[1]Впишите фамилии!'!C63</f>
        <v>Бейс Мажен</v>
      </c>
      <c r="D7" s="155">
        <f>'[1]18.09'!K7</f>
        <v>61</v>
      </c>
      <c r="E7" s="155">
        <f>'[1]6.10'!K7</f>
        <v>57</v>
      </c>
      <c r="F7" s="155">
        <f>'[1]22.10'!K7</f>
        <v>62</v>
      </c>
      <c r="G7" s="155">
        <f>'[1]28.11'!K7</f>
        <v>78</v>
      </c>
      <c r="H7" s="155">
        <f>'[1]10.12'!K7</f>
        <v>70</v>
      </c>
      <c r="I7" s="158">
        <f>'[1]14.01'!K7</f>
        <v>86</v>
      </c>
      <c r="J7" s="158">
        <f>'[1]27.01'!K7</f>
        <v>78</v>
      </c>
      <c r="K7" s="158">
        <f>'[1]5.02'!K7</f>
        <v>95</v>
      </c>
      <c r="L7" s="158">
        <f>'[1]6.02'!K7</f>
        <v>97</v>
      </c>
      <c r="M7" s="158">
        <f>'[1]18.02'!K7</f>
        <v>105</v>
      </c>
      <c r="N7" s="158">
        <f>'[1]11тест'!K7</f>
        <v>0</v>
      </c>
      <c r="O7" s="158">
        <f>'[1]12тест'!K7</f>
        <v>0</v>
      </c>
      <c r="P7" s="158">
        <f>'[1]13тест'!K7</f>
        <v>0</v>
      </c>
      <c r="Q7" s="158">
        <f>'[1]14тест'!K7</f>
        <v>0</v>
      </c>
      <c r="R7" s="158">
        <f>'[1]15тест'!K7</f>
        <v>0</v>
      </c>
      <c r="S7" s="158">
        <f>'[1]16тест'!K7</f>
        <v>0</v>
      </c>
      <c r="T7" s="158">
        <f>'[1]17тест'!K7</f>
        <v>0</v>
      </c>
      <c r="U7" s="158">
        <f>'[1]18тест'!K7</f>
        <v>0</v>
      </c>
      <c r="V7" s="158">
        <f>'[1]19тест'!K7</f>
        <v>0</v>
      </c>
      <c r="W7" s="158">
        <f>'[1]20тест'!K7</f>
        <v>0</v>
      </c>
      <c r="X7" s="158">
        <f>'[1]21тест'!K7</f>
        <v>0</v>
      </c>
      <c r="Y7" s="158">
        <f>'[1]22тест'!K7</f>
        <v>0</v>
      </c>
      <c r="Z7" s="158">
        <f>'[1]23тест'!K7</f>
        <v>0</v>
      </c>
      <c r="AA7" s="158">
        <f>'[1]24тест'!K7</f>
        <v>0</v>
      </c>
      <c r="AB7" s="158">
        <f>'[1]25тест'!K7</f>
        <v>0</v>
      </c>
      <c r="AC7" s="159">
        <f t="shared" si="1"/>
        <v>78.900000000000006</v>
      </c>
      <c r="AD7" s="147">
        <f t="shared" si="2"/>
        <v>10</v>
      </c>
      <c r="AE7" s="160">
        <f t="shared" si="0"/>
        <v>1</v>
      </c>
      <c r="AF7" s="160">
        <f t="shared" si="0"/>
        <v>1</v>
      </c>
      <c r="AG7" s="160">
        <f t="shared" si="0"/>
        <v>1</v>
      </c>
      <c r="AH7" s="160">
        <f t="shared" si="0"/>
        <v>1</v>
      </c>
      <c r="AI7" s="160">
        <f t="shared" si="0"/>
        <v>1</v>
      </c>
      <c r="AJ7" s="160">
        <f t="shared" si="0"/>
        <v>1</v>
      </c>
      <c r="AK7" s="160">
        <f t="shared" si="0"/>
        <v>1</v>
      </c>
      <c r="AL7" s="160">
        <f t="shared" si="0"/>
        <v>1</v>
      </c>
      <c r="AM7" s="160">
        <f t="shared" si="0"/>
        <v>1</v>
      </c>
      <c r="AN7" s="160">
        <f t="shared" si="0"/>
        <v>1</v>
      </c>
      <c r="AO7" s="160" t="str">
        <f t="shared" si="0"/>
        <v xml:space="preserve"> </v>
      </c>
      <c r="AP7" s="160" t="str">
        <f t="shared" si="0"/>
        <v xml:space="preserve"> </v>
      </c>
      <c r="AQ7" s="160" t="str">
        <f t="shared" si="0"/>
        <v xml:space="preserve"> </v>
      </c>
      <c r="AR7" s="160" t="str">
        <f t="shared" si="0"/>
        <v xml:space="preserve"> </v>
      </c>
      <c r="AS7" s="160" t="str">
        <f t="shared" si="0"/>
        <v xml:space="preserve"> </v>
      </c>
      <c r="AT7" s="160" t="str">
        <f t="shared" si="0"/>
        <v xml:space="preserve"> </v>
      </c>
      <c r="AU7" s="160" t="str">
        <f t="shared" si="0"/>
        <v xml:space="preserve"> </v>
      </c>
      <c r="AV7" s="160" t="str">
        <f t="shared" si="0"/>
        <v xml:space="preserve"> </v>
      </c>
      <c r="AW7" s="160" t="str">
        <f t="shared" si="0"/>
        <v xml:space="preserve"> </v>
      </c>
      <c r="AX7" s="160" t="str">
        <f t="shared" si="0"/>
        <v xml:space="preserve"> </v>
      </c>
      <c r="AY7" s="160" t="str">
        <f t="shared" si="0"/>
        <v xml:space="preserve"> </v>
      </c>
      <c r="AZ7" s="160" t="str">
        <f t="shared" si="0"/>
        <v xml:space="preserve"> </v>
      </c>
      <c r="BA7" s="160" t="str">
        <f t="shared" si="0"/>
        <v xml:space="preserve"> </v>
      </c>
      <c r="BB7" s="160" t="str">
        <f t="shared" si="0"/>
        <v xml:space="preserve"> </v>
      </c>
      <c r="BC7" s="160" t="str">
        <f t="shared" si="0"/>
        <v xml:space="preserve"> </v>
      </c>
    </row>
    <row r="8" spans="1:55" ht="18" customHeight="1" x14ac:dyDescent="0.25">
      <c r="A8" s="155">
        <f>'[1]Впишите фамилии!'!A64</f>
        <v>5</v>
      </c>
      <c r="B8" s="156" t="str">
        <f>'[1]Впишите фамилии!'!B64</f>
        <v>а</v>
      </c>
      <c r="C8" s="157" t="str">
        <f>'[1]Впишите фамилии!'!C64</f>
        <v>Галым Айсана</v>
      </c>
      <c r="D8" s="155">
        <f>'[1]18.09'!K8</f>
        <v>72</v>
      </c>
      <c r="E8" s="155">
        <f>'[1]6.10'!K8</f>
        <v>79</v>
      </c>
      <c r="F8" s="155">
        <f>'[1]22.10'!K8</f>
        <v>80</v>
      </c>
      <c r="G8" s="155">
        <f>'[1]28.11'!K8</f>
        <v>91</v>
      </c>
      <c r="H8" s="155">
        <f>'[1]10.12'!K8</f>
        <v>80</v>
      </c>
      <c r="I8" s="158">
        <f>'[1]14.01'!K8</f>
        <v>85</v>
      </c>
      <c r="J8" s="158">
        <f>'[1]27.01'!K8</f>
        <v>106</v>
      </c>
      <c r="K8" s="158">
        <f>'[1]5.02'!K8</f>
        <v>103</v>
      </c>
      <c r="L8" s="158">
        <f>'[1]6.02'!K8</f>
        <v>105</v>
      </c>
      <c r="M8" s="158">
        <f>'[1]18.02'!K8</f>
        <v>100</v>
      </c>
      <c r="N8" s="158">
        <f>'[1]11тест'!K8</f>
        <v>0</v>
      </c>
      <c r="O8" s="158">
        <f>'[1]12тест'!K8</f>
        <v>0</v>
      </c>
      <c r="P8" s="158">
        <f>'[1]13тест'!K8</f>
        <v>0</v>
      </c>
      <c r="Q8" s="158">
        <f>'[1]14тест'!K8</f>
        <v>0</v>
      </c>
      <c r="R8" s="158">
        <f>'[1]15тест'!K8</f>
        <v>0</v>
      </c>
      <c r="S8" s="158">
        <f>'[1]16тест'!K8</f>
        <v>0</v>
      </c>
      <c r="T8" s="158">
        <f>'[1]17тест'!K8</f>
        <v>0</v>
      </c>
      <c r="U8" s="158">
        <f>'[1]18тест'!K8</f>
        <v>0</v>
      </c>
      <c r="V8" s="158">
        <f>'[1]19тест'!K8</f>
        <v>0</v>
      </c>
      <c r="W8" s="158">
        <f>'[1]20тест'!K8</f>
        <v>0</v>
      </c>
      <c r="X8" s="158">
        <f>'[1]21тест'!K8</f>
        <v>0</v>
      </c>
      <c r="Y8" s="158">
        <f>'[1]22тест'!K8</f>
        <v>0</v>
      </c>
      <c r="Z8" s="158">
        <f>'[1]23тест'!K8</f>
        <v>0</v>
      </c>
      <c r="AA8" s="158">
        <f>'[1]24тест'!K8</f>
        <v>0</v>
      </c>
      <c r="AB8" s="158">
        <f>'[1]25тест'!K8</f>
        <v>0</v>
      </c>
      <c r="AC8" s="159">
        <f t="shared" si="1"/>
        <v>90.1</v>
      </c>
      <c r="AD8" s="147">
        <f t="shared" si="2"/>
        <v>10</v>
      </c>
      <c r="AE8" s="160">
        <f t="shared" si="0"/>
        <v>1</v>
      </c>
      <c r="AF8" s="160">
        <f t="shared" si="0"/>
        <v>1</v>
      </c>
      <c r="AG8" s="160">
        <f t="shared" si="0"/>
        <v>1</v>
      </c>
      <c r="AH8" s="160">
        <f t="shared" si="0"/>
        <v>1</v>
      </c>
      <c r="AI8" s="160">
        <f t="shared" si="0"/>
        <v>1</v>
      </c>
      <c r="AJ8" s="160">
        <f t="shared" si="0"/>
        <v>1</v>
      </c>
      <c r="AK8" s="160">
        <f t="shared" si="0"/>
        <v>1</v>
      </c>
      <c r="AL8" s="160">
        <f t="shared" si="0"/>
        <v>1</v>
      </c>
      <c r="AM8" s="160">
        <f t="shared" si="0"/>
        <v>1</v>
      </c>
      <c r="AN8" s="160">
        <f t="shared" si="0"/>
        <v>1</v>
      </c>
      <c r="AO8" s="160" t="str">
        <f t="shared" si="0"/>
        <v xml:space="preserve"> </v>
      </c>
      <c r="AP8" s="160" t="str">
        <f t="shared" si="0"/>
        <v xml:space="preserve"> </v>
      </c>
      <c r="AQ8" s="160" t="str">
        <f t="shared" si="0"/>
        <v xml:space="preserve"> </v>
      </c>
      <c r="AR8" s="160" t="str">
        <f t="shared" si="0"/>
        <v xml:space="preserve"> </v>
      </c>
      <c r="AS8" s="160" t="str">
        <f t="shared" si="0"/>
        <v xml:space="preserve"> </v>
      </c>
      <c r="AT8" s="160" t="str">
        <f t="shared" si="0"/>
        <v xml:space="preserve"> </v>
      </c>
      <c r="AU8" s="160" t="str">
        <f t="shared" si="0"/>
        <v xml:space="preserve"> </v>
      </c>
      <c r="AV8" s="160" t="str">
        <f t="shared" si="0"/>
        <v xml:space="preserve"> </v>
      </c>
      <c r="AW8" s="160" t="str">
        <f t="shared" si="0"/>
        <v xml:space="preserve"> </v>
      </c>
      <c r="AX8" s="160" t="str">
        <f t="shared" si="0"/>
        <v xml:space="preserve"> </v>
      </c>
      <c r="AY8" s="160" t="str">
        <f t="shared" si="0"/>
        <v xml:space="preserve"> </v>
      </c>
      <c r="AZ8" s="160" t="str">
        <f t="shared" si="0"/>
        <v xml:space="preserve"> </v>
      </c>
      <c r="BA8" s="160" t="str">
        <f t="shared" si="0"/>
        <v xml:space="preserve"> </v>
      </c>
      <c r="BB8" s="160" t="str">
        <f t="shared" si="0"/>
        <v xml:space="preserve"> </v>
      </c>
      <c r="BC8" s="160" t="str">
        <f t="shared" si="0"/>
        <v xml:space="preserve"> </v>
      </c>
    </row>
    <row r="9" spans="1:55" ht="18" customHeight="1" x14ac:dyDescent="0.25">
      <c r="A9" s="155">
        <f>'[1]Впишите фамилии!'!A65</f>
        <v>6</v>
      </c>
      <c r="B9" s="156" t="str">
        <f>'[1]Впишите фамилии!'!B65</f>
        <v>а</v>
      </c>
      <c r="C9" s="157" t="str">
        <f>'[1]Впишите фамилии!'!C65</f>
        <v>Глебова Вероника</v>
      </c>
      <c r="D9" s="155">
        <f>'[1]18.09'!K9</f>
        <v>55</v>
      </c>
      <c r="E9" s="155">
        <f>'[1]6.10'!K9</f>
        <v>74</v>
      </c>
      <c r="F9" s="155">
        <f>'[1]22.10'!K9</f>
        <v>68</v>
      </c>
      <c r="G9" s="155">
        <f>'[1]28.11'!K9</f>
        <v>74</v>
      </c>
      <c r="H9" s="155">
        <f>'[1]10.12'!K9</f>
        <v>65</v>
      </c>
      <c r="I9" s="158">
        <f>'[1]14.01'!K9</f>
        <v>90</v>
      </c>
      <c r="J9" s="158">
        <f>'[1]27.01'!K9</f>
        <v>80</v>
      </c>
      <c r="K9" s="158">
        <f>'[1]5.02'!K9</f>
        <v>79</v>
      </c>
      <c r="L9" s="158">
        <f>'[1]6.02'!K9</f>
        <v>73</v>
      </c>
      <c r="M9" s="158">
        <f>'[1]18.02'!K9</f>
        <v>0</v>
      </c>
      <c r="N9" s="158">
        <f>'[1]11тест'!K9</f>
        <v>0</v>
      </c>
      <c r="O9" s="158">
        <f>'[1]12тест'!K9</f>
        <v>0</v>
      </c>
      <c r="P9" s="158">
        <f>'[1]13тест'!K9</f>
        <v>0</v>
      </c>
      <c r="Q9" s="158">
        <f>'[1]14тест'!K9</f>
        <v>0</v>
      </c>
      <c r="R9" s="158">
        <f>'[1]15тест'!K9</f>
        <v>0</v>
      </c>
      <c r="S9" s="158">
        <f>'[1]16тест'!K9</f>
        <v>0</v>
      </c>
      <c r="T9" s="158">
        <f>'[1]17тест'!K9</f>
        <v>0</v>
      </c>
      <c r="U9" s="158">
        <f>'[1]18тест'!K9</f>
        <v>0</v>
      </c>
      <c r="V9" s="158">
        <f>'[1]19тест'!K9</f>
        <v>0</v>
      </c>
      <c r="W9" s="158">
        <f>'[1]20тест'!K9</f>
        <v>0</v>
      </c>
      <c r="X9" s="158">
        <f>'[1]21тест'!K9</f>
        <v>0</v>
      </c>
      <c r="Y9" s="158">
        <f>'[1]22тест'!K9</f>
        <v>0</v>
      </c>
      <c r="Z9" s="158">
        <f>'[1]23тест'!K9</f>
        <v>0</v>
      </c>
      <c r="AA9" s="158">
        <f>'[1]24тест'!K9</f>
        <v>0</v>
      </c>
      <c r="AB9" s="158">
        <f>'[1]25тест'!K9</f>
        <v>0</v>
      </c>
      <c r="AC9" s="159">
        <f t="shared" si="1"/>
        <v>73.111111111111114</v>
      </c>
      <c r="AD9" s="147">
        <f t="shared" si="2"/>
        <v>9</v>
      </c>
      <c r="AE9" s="160">
        <f t="shared" si="0"/>
        <v>1</v>
      </c>
      <c r="AF9" s="160">
        <f t="shared" si="0"/>
        <v>1</v>
      </c>
      <c r="AG9" s="160">
        <f t="shared" si="0"/>
        <v>1</v>
      </c>
      <c r="AH9" s="160">
        <f t="shared" si="0"/>
        <v>1</v>
      </c>
      <c r="AI9" s="160">
        <f t="shared" si="0"/>
        <v>1</v>
      </c>
      <c r="AJ9" s="160">
        <f t="shared" si="0"/>
        <v>1</v>
      </c>
      <c r="AK9" s="160">
        <f t="shared" si="0"/>
        <v>1</v>
      </c>
      <c r="AL9" s="160">
        <f t="shared" si="0"/>
        <v>1</v>
      </c>
      <c r="AM9" s="160">
        <f t="shared" si="0"/>
        <v>1</v>
      </c>
      <c r="AN9" s="160" t="str">
        <f t="shared" si="0"/>
        <v xml:space="preserve"> </v>
      </c>
      <c r="AO9" s="160" t="str">
        <f t="shared" si="0"/>
        <v xml:space="preserve"> </v>
      </c>
      <c r="AP9" s="160" t="str">
        <f t="shared" si="0"/>
        <v xml:space="preserve"> </v>
      </c>
      <c r="AQ9" s="160" t="str">
        <f t="shared" si="0"/>
        <v xml:space="preserve"> </v>
      </c>
      <c r="AR9" s="160" t="str">
        <f t="shared" si="0"/>
        <v xml:space="preserve"> </v>
      </c>
      <c r="AS9" s="160" t="str">
        <f t="shared" si="0"/>
        <v xml:space="preserve"> </v>
      </c>
      <c r="AT9" s="160" t="str">
        <f t="shared" si="0"/>
        <v xml:space="preserve"> </v>
      </c>
      <c r="AU9" s="160" t="str">
        <f t="shared" si="0"/>
        <v xml:space="preserve"> </v>
      </c>
      <c r="AV9" s="160" t="str">
        <f t="shared" si="0"/>
        <v xml:space="preserve"> </v>
      </c>
      <c r="AW9" s="160" t="str">
        <f t="shared" si="0"/>
        <v xml:space="preserve"> </v>
      </c>
      <c r="AX9" s="160" t="str">
        <f t="shared" si="0"/>
        <v xml:space="preserve"> </v>
      </c>
      <c r="AY9" s="160" t="str">
        <f t="shared" si="0"/>
        <v xml:space="preserve"> </v>
      </c>
      <c r="AZ9" s="160" t="str">
        <f t="shared" si="0"/>
        <v xml:space="preserve"> </v>
      </c>
      <c r="BA9" s="160" t="str">
        <f t="shared" si="0"/>
        <v xml:space="preserve"> </v>
      </c>
      <c r="BB9" s="160" t="str">
        <f t="shared" si="0"/>
        <v xml:space="preserve"> </v>
      </c>
      <c r="BC9" s="160" t="str">
        <f t="shared" si="0"/>
        <v xml:space="preserve"> </v>
      </c>
    </row>
    <row r="10" spans="1:55" ht="18" customHeight="1" x14ac:dyDescent="0.25">
      <c r="A10" s="155">
        <f>'[1]Впишите фамилии!'!A66</f>
        <v>7</v>
      </c>
      <c r="B10" s="156" t="str">
        <f>'[1]Впишите фамилии!'!B66</f>
        <v>а</v>
      </c>
      <c r="C10" s="157" t="str">
        <f>'[1]Впишите фамилии!'!C66</f>
        <v>Зейнуллаева Даяна</v>
      </c>
      <c r="D10" s="155">
        <f>'[1]18.09'!K10</f>
        <v>75</v>
      </c>
      <c r="E10" s="155">
        <f>'[1]6.10'!K10</f>
        <v>62</v>
      </c>
      <c r="F10" s="155">
        <f>'[1]22.10'!K10</f>
        <v>55</v>
      </c>
      <c r="G10" s="155">
        <f>'[1]28.11'!K10</f>
        <v>66</v>
      </c>
      <c r="H10" s="155">
        <f>'[1]10.12'!K10</f>
        <v>68</v>
      </c>
      <c r="I10" s="158">
        <f>'[1]14.01'!K10</f>
        <v>90</v>
      </c>
      <c r="J10" s="158">
        <f>'[1]27.01'!K10</f>
        <v>77</v>
      </c>
      <c r="K10" s="158">
        <f>'[1]5.02'!K10</f>
        <v>78</v>
      </c>
      <c r="L10" s="158">
        <f>'[1]6.02'!K10</f>
        <v>67</v>
      </c>
      <c r="M10" s="158">
        <f>'[1]18.02'!K10</f>
        <v>74</v>
      </c>
      <c r="N10" s="158">
        <f>'[1]11тест'!K10</f>
        <v>0</v>
      </c>
      <c r="O10" s="158">
        <f>'[1]12тест'!K10</f>
        <v>0</v>
      </c>
      <c r="P10" s="158">
        <f>'[1]13тест'!K10</f>
        <v>0</v>
      </c>
      <c r="Q10" s="158">
        <f>'[1]14тест'!K10</f>
        <v>0</v>
      </c>
      <c r="R10" s="158">
        <f>'[1]15тест'!K10</f>
        <v>0</v>
      </c>
      <c r="S10" s="158">
        <f>'[1]16тест'!K10</f>
        <v>0</v>
      </c>
      <c r="T10" s="158">
        <f>'[1]17тест'!K10</f>
        <v>0</v>
      </c>
      <c r="U10" s="158">
        <f>'[1]18тест'!K10</f>
        <v>0</v>
      </c>
      <c r="V10" s="158">
        <f>'[1]19тест'!K10</f>
        <v>0</v>
      </c>
      <c r="W10" s="158">
        <f>'[1]20тест'!K10</f>
        <v>0</v>
      </c>
      <c r="X10" s="158">
        <f>'[1]21тест'!K10</f>
        <v>0</v>
      </c>
      <c r="Y10" s="158">
        <f>'[1]22тест'!K10</f>
        <v>0</v>
      </c>
      <c r="Z10" s="158">
        <f>'[1]23тест'!K10</f>
        <v>0</v>
      </c>
      <c r="AA10" s="158">
        <f>'[1]24тест'!K10</f>
        <v>0</v>
      </c>
      <c r="AB10" s="158">
        <f>'[1]25тест'!K10</f>
        <v>0</v>
      </c>
      <c r="AC10" s="159">
        <f t="shared" si="1"/>
        <v>71.2</v>
      </c>
      <c r="AD10" s="147">
        <f t="shared" si="2"/>
        <v>10</v>
      </c>
      <c r="AE10" s="160">
        <f t="shared" si="0"/>
        <v>1</v>
      </c>
      <c r="AF10" s="160">
        <f t="shared" si="0"/>
        <v>1</v>
      </c>
      <c r="AG10" s="160">
        <f t="shared" si="0"/>
        <v>1</v>
      </c>
      <c r="AH10" s="160">
        <f t="shared" si="0"/>
        <v>1</v>
      </c>
      <c r="AI10" s="160">
        <f t="shared" si="0"/>
        <v>1</v>
      </c>
      <c r="AJ10" s="160">
        <f t="shared" si="0"/>
        <v>1</v>
      </c>
      <c r="AK10" s="160">
        <f t="shared" si="0"/>
        <v>1</v>
      </c>
      <c r="AL10" s="160">
        <f t="shared" si="0"/>
        <v>1</v>
      </c>
      <c r="AM10" s="160">
        <f t="shared" si="0"/>
        <v>1</v>
      </c>
      <c r="AN10" s="160">
        <f t="shared" si="0"/>
        <v>1</v>
      </c>
      <c r="AO10" s="160" t="str">
        <f t="shared" si="0"/>
        <v xml:space="preserve"> </v>
      </c>
      <c r="AP10" s="160" t="str">
        <f t="shared" si="0"/>
        <v xml:space="preserve"> </v>
      </c>
      <c r="AQ10" s="160" t="str">
        <f t="shared" si="0"/>
        <v xml:space="preserve"> </v>
      </c>
      <c r="AR10" s="160" t="str">
        <f t="shared" si="0"/>
        <v xml:space="preserve"> </v>
      </c>
      <c r="AS10" s="160" t="str">
        <f t="shared" si="0"/>
        <v xml:space="preserve"> </v>
      </c>
      <c r="AT10" s="160" t="str">
        <f t="shared" si="0"/>
        <v xml:space="preserve"> </v>
      </c>
      <c r="AU10" s="160" t="str">
        <f t="shared" si="0"/>
        <v xml:space="preserve"> </v>
      </c>
      <c r="AV10" s="160" t="str">
        <f t="shared" si="0"/>
        <v xml:space="preserve"> </v>
      </c>
      <c r="AW10" s="160" t="str">
        <f t="shared" si="0"/>
        <v xml:space="preserve"> </v>
      </c>
      <c r="AX10" s="160" t="str">
        <f t="shared" si="0"/>
        <v xml:space="preserve"> </v>
      </c>
      <c r="AY10" s="160" t="str">
        <f t="shared" si="0"/>
        <v xml:space="preserve"> </v>
      </c>
      <c r="AZ10" s="160" t="str">
        <f t="shared" si="0"/>
        <v xml:space="preserve"> </v>
      </c>
      <c r="BA10" s="160" t="str">
        <f t="shared" si="0"/>
        <v xml:space="preserve"> </v>
      </c>
      <c r="BB10" s="160" t="str">
        <f t="shared" si="0"/>
        <v xml:space="preserve"> </v>
      </c>
      <c r="BC10" s="160" t="str">
        <f t="shared" si="0"/>
        <v xml:space="preserve"> </v>
      </c>
    </row>
    <row r="11" spans="1:55" ht="18" customHeight="1" x14ac:dyDescent="0.25">
      <c r="A11" s="155">
        <f>'[1]Впишите фамилии!'!A67</f>
        <v>8</v>
      </c>
      <c r="B11" s="156" t="str">
        <f>'[1]Впишите фамилии!'!B67</f>
        <v>а</v>
      </c>
      <c r="C11" s="157" t="str">
        <f>'[1]Впишите фамилии!'!C67</f>
        <v>Иванченко Дмитрий</v>
      </c>
      <c r="D11" s="155">
        <f>'[1]18.09'!K11</f>
        <v>60</v>
      </c>
      <c r="E11" s="155">
        <f>'[1]6.10'!K11</f>
        <v>64</v>
      </c>
      <c r="F11" s="155">
        <f>'[1]22.10'!K11</f>
        <v>65</v>
      </c>
      <c r="G11" s="155">
        <f>'[1]28.11'!K11</f>
        <v>70</v>
      </c>
      <c r="H11" s="155">
        <f>'[1]10.12'!K11</f>
        <v>62</v>
      </c>
      <c r="I11" s="158">
        <f>'[1]14.01'!K11</f>
        <v>83</v>
      </c>
      <c r="J11" s="158">
        <f>'[1]27.01'!K11</f>
        <v>81</v>
      </c>
      <c r="K11" s="158">
        <f>'[1]5.02'!K11</f>
        <v>58</v>
      </c>
      <c r="L11" s="158">
        <f>'[1]6.02'!K11</f>
        <v>82</v>
      </c>
      <c r="M11" s="158">
        <f>'[1]18.02'!K11</f>
        <v>0</v>
      </c>
      <c r="N11" s="158">
        <f>'[1]11тест'!K11</f>
        <v>0</v>
      </c>
      <c r="O11" s="158">
        <f>'[1]12тест'!K11</f>
        <v>0</v>
      </c>
      <c r="P11" s="158">
        <f>'[1]13тест'!K11</f>
        <v>0</v>
      </c>
      <c r="Q11" s="158">
        <f>'[1]14тест'!K11</f>
        <v>0</v>
      </c>
      <c r="R11" s="158">
        <f>'[1]15тест'!K11</f>
        <v>0</v>
      </c>
      <c r="S11" s="158">
        <f>'[1]16тест'!K11</f>
        <v>0</v>
      </c>
      <c r="T11" s="158">
        <f>'[1]17тест'!K11</f>
        <v>0</v>
      </c>
      <c r="U11" s="158">
        <f>'[1]18тест'!K11</f>
        <v>0</v>
      </c>
      <c r="V11" s="158">
        <f>'[1]19тест'!K11</f>
        <v>0</v>
      </c>
      <c r="W11" s="158">
        <f>'[1]20тест'!K11</f>
        <v>0</v>
      </c>
      <c r="X11" s="158">
        <f>'[1]21тест'!K11</f>
        <v>0</v>
      </c>
      <c r="Y11" s="158">
        <f>'[1]22тест'!K11</f>
        <v>0</v>
      </c>
      <c r="Z11" s="158">
        <f>'[1]23тест'!K11</f>
        <v>0</v>
      </c>
      <c r="AA11" s="158">
        <f>'[1]24тест'!K11</f>
        <v>0</v>
      </c>
      <c r="AB11" s="158">
        <f>'[1]25тест'!K11</f>
        <v>0</v>
      </c>
      <c r="AC11" s="159">
        <f t="shared" si="1"/>
        <v>69.444444444444443</v>
      </c>
      <c r="AD11" s="147">
        <f t="shared" si="2"/>
        <v>9</v>
      </c>
      <c r="AE11" s="160">
        <f t="shared" si="0"/>
        <v>1</v>
      </c>
      <c r="AF11" s="160">
        <f t="shared" si="0"/>
        <v>1</v>
      </c>
      <c r="AG11" s="160">
        <f t="shared" si="0"/>
        <v>1</v>
      </c>
      <c r="AH11" s="160">
        <f t="shared" si="0"/>
        <v>1</v>
      </c>
      <c r="AI11" s="160">
        <f t="shared" si="0"/>
        <v>1</v>
      </c>
      <c r="AJ11" s="160">
        <f t="shared" si="0"/>
        <v>1</v>
      </c>
      <c r="AK11" s="160">
        <f t="shared" si="0"/>
        <v>1</v>
      </c>
      <c r="AL11" s="160">
        <f t="shared" si="0"/>
        <v>1</v>
      </c>
      <c r="AM11" s="160">
        <f t="shared" si="0"/>
        <v>1</v>
      </c>
      <c r="AN11" s="160" t="str">
        <f t="shared" si="0"/>
        <v xml:space="preserve"> </v>
      </c>
      <c r="AO11" s="160" t="str">
        <f t="shared" si="0"/>
        <v xml:space="preserve"> </v>
      </c>
      <c r="AP11" s="160" t="str">
        <f t="shared" si="0"/>
        <v xml:space="preserve"> </v>
      </c>
      <c r="AQ11" s="160" t="str">
        <f t="shared" si="0"/>
        <v xml:space="preserve"> </v>
      </c>
      <c r="AR11" s="160" t="str">
        <f t="shared" si="0"/>
        <v xml:space="preserve"> </v>
      </c>
      <c r="AS11" s="160" t="str">
        <f t="shared" si="0"/>
        <v xml:space="preserve"> </v>
      </c>
      <c r="AT11" s="160" t="str">
        <f t="shared" si="0"/>
        <v xml:space="preserve"> </v>
      </c>
      <c r="AU11" s="160" t="str">
        <f t="shared" si="0"/>
        <v xml:space="preserve"> </v>
      </c>
      <c r="AV11" s="160" t="str">
        <f t="shared" si="0"/>
        <v xml:space="preserve"> </v>
      </c>
      <c r="AW11" s="160" t="str">
        <f t="shared" si="0"/>
        <v xml:space="preserve"> </v>
      </c>
      <c r="AX11" s="160" t="str">
        <f t="shared" si="0"/>
        <v xml:space="preserve"> </v>
      </c>
      <c r="AY11" s="160" t="str">
        <f t="shared" si="0"/>
        <v xml:space="preserve"> </v>
      </c>
      <c r="AZ11" s="160" t="str">
        <f t="shared" si="0"/>
        <v xml:space="preserve"> </v>
      </c>
      <c r="BA11" s="160" t="str">
        <f t="shared" si="0"/>
        <v xml:space="preserve"> </v>
      </c>
      <c r="BB11" s="160" t="str">
        <f t="shared" si="0"/>
        <v xml:space="preserve"> </v>
      </c>
      <c r="BC11" s="160" t="str">
        <f t="shared" si="0"/>
        <v xml:space="preserve"> </v>
      </c>
    </row>
    <row r="12" spans="1:55" ht="18" customHeight="1" x14ac:dyDescent="0.25">
      <c r="A12" s="155">
        <f>'[1]Впишите фамилии!'!A68</f>
        <v>9</v>
      </c>
      <c r="B12" s="156" t="str">
        <f>'[1]Впишите фамилии!'!B68</f>
        <v>а</v>
      </c>
      <c r="C12" s="157" t="str">
        <f>'[1]Впишите фамилии!'!C68</f>
        <v>Искра Александр</v>
      </c>
      <c r="D12" s="155">
        <f>'[1]18.09'!K12</f>
        <v>54</v>
      </c>
      <c r="E12" s="155">
        <f>'[1]6.10'!K12</f>
        <v>52</v>
      </c>
      <c r="F12" s="155">
        <f>'[1]22.10'!K12</f>
        <v>59</v>
      </c>
      <c r="G12" s="155">
        <f>'[1]28.11'!K12</f>
        <v>57</v>
      </c>
      <c r="H12" s="155">
        <f>'[1]10.12'!K12</f>
        <v>60</v>
      </c>
      <c r="I12" s="158">
        <f>'[1]14.01'!K12</f>
        <v>72</v>
      </c>
      <c r="J12" s="158">
        <f>'[1]27.01'!K12</f>
        <v>57</v>
      </c>
      <c r="K12" s="158">
        <f>'[1]5.02'!K12</f>
        <v>0</v>
      </c>
      <c r="L12" s="158">
        <f>'[1]6.02'!K12</f>
        <v>0</v>
      </c>
      <c r="M12" s="158">
        <f>'[1]18.02'!K12</f>
        <v>75</v>
      </c>
      <c r="N12" s="158">
        <f>'[1]11тест'!K12</f>
        <v>0</v>
      </c>
      <c r="O12" s="158">
        <f>'[1]12тест'!K12</f>
        <v>0</v>
      </c>
      <c r="P12" s="158">
        <f>'[1]13тест'!K12</f>
        <v>0</v>
      </c>
      <c r="Q12" s="158">
        <f>'[1]14тест'!K12</f>
        <v>0</v>
      </c>
      <c r="R12" s="158">
        <f>'[1]15тест'!K12</f>
        <v>0</v>
      </c>
      <c r="S12" s="158">
        <f>'[1]16тест'!K12</f>
        <v>0</v>
      </c>
      <c r="T12" s="158">
        <f>'[1]17тест'!K12</f>
        <v>0</v>
      </c>
      <c r="U12" s="158">
        <f>'[1]18тест'!K12</f>
        <v>0</v>
      </c>
      <c r="V12" s="158">
        <f>'[1]19тест'!K12</f>
        <v>0</v>
      </c>
      <c r="W12" s="158">
        <f>'[1]20тест'!K12</f>
        <v>0</v>
      </c>
      <c r="X12" s="158">
        <f>'[1]21тест'!K12</f>
        <v>0</v>
      </c>
      <c r="Y12" s="158">
        <f>'[1]22тест'!K12</f>
        <v>0</v>
      </c>
      <c r="Z12" s="158">
        <f>'[1]23тест'!K12</f>
        <v>0</v>
      </c>
      <c r="AA12" s="158">
        <f>'[1]24тест'!K12</f>
        <v>0</v>
      </c>
      <c r="AB12" s="158">
        <f>'[1]25тест'!K12</f>
        <v>0</v>
      </c>
      <c r="AC12" s="159">
        <f t="shared" si="1"/>
        <v>60.75</v>
      </c>
      <c r="AD12" s="147">
        <f t="shared" si="2"/>
        <v>8</v>
      </c>
      <c r="AE12" s="160">
        <f t="shared" si="0"/>
        <v>1</v>
      </c>
      <c r="AF12" s="160">
        <f t="shared" si="0"/>
        <v>1</v>
      </c>
      <c r="AG12" s="160">
        <f t="shared" si="0"/>
        <v>1</v>
      </c>
      <c r="AH12" s="160">
        <f t="shared" si="0"/>
        <v>1</v>
      </c>
      <c r="AI12" s="160">
        <f t="shared" si="0"/>
        <v>1</v>
      </c>
      <c r="AJ12" s="160">
        <f t="shared" si="0"/>
        <v>1</v>
      </c>
      <c r="AK12" s="160">
        <f t="shared" si="0"/>
        <v>1</v>
      </c>
      <c r="AL12" s="160" t="str">
        <f t="shared" si="0"/>
        <v xml:space="preserve"> </v>
      </c>
      <c r="AM12" s="160" t="str">
        <f t="shared" si="0"/>
        <v xml:space="preserve"> </v>
      </c>
      <c r="AN12" s="160">
        <f t="shared" si="0"/>
        <v>1</v>
      </c>
      <c r="AO12" s="160" t="str">
        <f t="shared" si="0"/>
        <v xml:space="preserve"> </v>
      </c>
      <c r="AP12" s="160" t="str">
        <f t="shared" si="0"/>
        <v xml:space="preserve"> </v>
      </c>
      <c r="AQ12" s="160" t="str">
        <f t="shared" si="0"/>
        <v xml:space="preserve"> </v>
      </c>
      <c r="AR12" s="160" t="str">
        <f t="shared" si="0"/>
        <v xml:space="preserve"> </v>
      </c>
      <c r="AS12" s="160" t="str">
        <f t="shared" si="0"/>
        <v xml:space="preserve"> </v>
      </c>
      <c r="AT12" s="160" t="str">
        <f t="shared" si="0"/>
        <v xml:space="preserve"> </v>
      </c>
      <c r="AU12" s="160" t="str">
        <f t="shared" si="0"/>
        <v xml:space="preserve"> </v>
      </c>
      <c r="AV12" s="160" t="str">
        <f t="shared" si="0"/>
        <v xml:space="preserve"> </v>
      </c>
      <c r="AW12" s="160" t="str">
        <f t="shared" si="0"/>
        <v xml:space="preserve"> </v>
      </c>
      <c r="AX12" s="160" t="str">
        <f t="shared" si="0"/>
        <v xml:space="preserve"> </v>
      </c>
      <c r="AY12" s="160" t="str">
        <f t="shared" si="0"/>
        <v xml:space="preserve"> </v>
      </c>
      <c r="AZ12" s="160" t="str">
        <f t="shared" si="0"/>
        <v xml:space="preserve"> </v>
      </c>
      <c r="BA12" s="160" t="str">
        <f t="shared" si="0"/>
        <v xml:space="preserve"> </v>
      </c>
      <c r="BB12" s="160" t="str">
        <f t="shared" si="0"/>
        <v xml:space="preserve"> </v>
      </c>
      <c r="BC12" s="160" t="str">
        <f t="shared" si="0"/>
        <v xml:space="preserve"> </v>
      </c>
    </row>
    <row r="13" spans="1:55" ht="18" customHeight="1" x14ac:dyDescent="0.25">
      <c r="A13" s="155">
        <f>'[1]Впишите фамилии!'!A69</f>
        <v>10</v>
      </c>
      <c r="B13" s="156" t="str">
        <f>'[1]Впишите фамилии!'!B69</f>
        <v>а</v>
      </c>
      <c r="C13" s="157" t="str">
        <f>'[1]Впишите фамилии!'!C69</f>
        <v>Каркенов Адиль</v>
      </c>
      <c r="D13" s="155">
        <f>'[1]18.09'!K13</f>
        <v>82</v>
      </c>
      <c r="E13" s="155">
        <f>'[1]6.10'!K13</f>
        <v>71</v>
      </c>
      <c r="F13" s="155">
        <f>'[1]22.10'!K13</f>
        <v>72</v>
      </c>
      <c r="G13" s="155">
        <f>'[1]28.11'!K13</f>
        <v>83</v>
      </c>
      <c r="H13" s="155">
        <f>'[1]10.12'!K13</f>
        <v>76</v>
      </c>
      <c r="I13" s="158">
        <f>'[1]14.01'!K13</f>
        <v>87</v>
      </c>
      <c r="J13" s="158">
        <f>'[1]27.01'!K13</f>
        <v>95</v>
      </c>
      <c r="K13" s="158">
        <f>'[1]5.02'!K13</f>
        <v>95</v>
      </c>
      <c r="L13" s="158">
        <f>'[1]6.02'!K13</f>
        <v>85</v>
      </c>
      <c r="M13" s="158">
        <f>'[1]18.02'!K13</f>
        <v>0</v>
      </c>
      <c r="N13" s="158">
        <f>'[1]11тест'!K13</f>
        <v>0</v>
      </c>
      <c r="O13" s="158">
        <f>'[1]12тест'!K13</f>
        <v>0</v>
      </c>
      <c r="P13" s="158">
        <f>'[1]13тест'!K13</f>
        <v>0</v>
      </c>
      <c r="Q13" s="158">
        <f>'[1]14тест'!K13</f>
        <v>0</v>
      </c>
      <c r="R13" s="158">
        <f>'[1]15тест'!K13</f>
        <v>0</v>
      </c>
      <c r="S13" s="158">
        <f>'[1]16тест'!K13</f>
        <v>0</v>
      </c>
      <c r="T13" s="158">
        <f>'[1]17тест'!K13</f>
        <v>0</v>
      </c>
      <c r="U13" s="158">
        <f>'[1]18тест'!K13</f>
        <v>0</v>
      </c>
      <c r="V13" s="158">
        <f>'[1]19тест'!K13</f>
        <v>0</v>
      </c>
      <c r="W13" s="158">
        <f>'[1]20тест'!K13</f>
        <v>0</v>
      </c>
      <c r="X13" s="158">
        <f>'[1]21тест'!K13</f>
        <v>0</v>
      </c>
      <c r="Y13" s="158">
        <f>'[1]22тест'!K13</f>
        <v>0</v>
      </c>
      <c r="Z13" s="158">
        <f>'[1]23тест'!K13</f>
        <v>0</v>
      </c>
      <c r="AA13" s="158">
        <f>'[1]24тест'!K13</f>
        <v>0</v>
      </c>
      <c r="AB13" s="158">
        <f>'[1]25тест'!K13</f>
        <v>0</v>
      </c>
      <c r="AC13" s="159">
        <f t="shared" si="1"/>
        <v>82.888888888888886</v>
      </c>
      <c r="AD13" s="147">
        <f t="shared" si="2"/>
        <v>9</v>
      </c>
      <c r="AE13" s="160">
        <f t="shared" si="0"/>
        <v>1</v>
      </c>
      <c r="AF13" s="160">
        <f t="shared" si="0"/>
        <v>1</v>
      </c>
      <c r="AG13" s="160">
        <f t="shared" si="0"/>
        <v>1</v>
      </c>
      <c r="AH13" s="160">
        <f t="shared" si="0"/>
        <v>1</v>
      </c>
      <c r="AI13" s="160">
        <f t="shared" si="0"/>
        <v>1</v>
      </c>
      <c r="AJ13" s="160">
        <f t="shared" si="0"/>
        <v>1</v>
      </c>
      <c r="AK13" s="160">
        <f t="shared" si="0"/>
        <v>1</v>
      </c>
      <c r="AL13" s="160">
        <f t="shared" si="0"/>
        <v>1</v>
      </c>
      <c r="AM13" s="160">
        <f t="shared" si="0"/>
        <v>1</v>
      </c>
      <c r="AN13" s="160" t="str">
        <f t="shared" si="0"/>
        <v xml:space="preserve"> </v>
      </c>
      <c r="AO13" s="160" t="str">
        <f t="shared" si="0"/>
        <v xml:space="preserve"> </v>
      </c>
      <c r="AP13" s="160" t="str">
        <f t="shared" si="0"/>
        <v xml:space="preserve"> </v>
      </c>
      <c r="AQ13" s="160" t="str">
        <f t="shared" si="0"/>
        <v xml:space="preserve"> </v>
      </c>
      <c r="AR13" s="160" t="str">
        <f t="shared" si="0"/>
        <v xml:space="preserve"> </v>
      </c>
      <c r="AS13" s="160" t="str">
        <f t="shared" si="0"/>
        <v xml:space="preserve"> </v>
      </c>
      <c r="AT13" s="160" t="str">
        <f t="shared" si="0"/>
        <v xml:space="preserve"> </v>
      </c>
      <c r="AU13" s="160" t="str">
        <f t="shared" si="0"/>
        <v xml:space="preserve"> </v>
      </c>
      <c r="AV13" s="160" t="str">
        <f t="shared" si="0"/>
        <v xml:space="preserve"> </v>
      </c>
      <c r="AW13" s="160" t="str">
        <f t="shared" si="0"/>
        <v xml:space="preserve"> </v>
      </c>
      <c r="AX13" s="160" t="str">
        <f t="shared" si="0"/>
        <v xml:space="preserve"> </v>
      </c>
      <c r="AY13" s="160" t="str">
        <f t="shared" si="0"/>
        <v xml:space="preserve"> </v>
      </c>
      <c r="AZ13" s="160" t="str">
        <f t="shared" si="0"/>
        <v xml:space="preserve"> </v>
      </c>
      <c r="BA13" s="160" t="str">
        <f t="shared" si="0"/>
        <v xml:space="preserve"> </v>
      </c>
      <c r="BB13" s="160" t="str">
        <f t="shared" si="0"/>
        <v xml:space="preserve"> </v>
      </c>
      <c r="BC13" s="160" t="str">
        <f t="shared" si="0"/>
        <v xml:space="preserve"> </v>
      </c>
    </row>
    <row r="14" spans="1:55" ht="18" customHeight="1" x14ac:dyDescent="0.25">
      <c r="A14" s="155">
        <f>'[1]Впишите фамилии!'!A70</f>
        <v>11</v>
      </c>
      <c r="B14" s="156" t="str">
        <f>'[1]Впишите фамилии!'!B70</f>
        <v>а</v>
      </c>
      <c r="C14" s="157" t="str">
        <f>'[1]Впишите фамилии!'!C70</f>
        <v>Ким Виктория</v>
      </c>
      <c r="D14" s="155">
        <f>'[1]18.09'!K14</f>
        <v>83</v>
      </c>
      <c r="E14" s="155">
        <f>'[1]6.10'!K14</f>
        <v>77</v>
      </c>
      <c r="F14" s="155">
        <f>'[1]22.10'!K14</f>
        <v>0</v>
      </c>
      <c r="G14" s="155">
        <f>'[1]28.11'!K14</f>
        <v>76</v>
      </c>
      <c r="H14" s="155">
        <f>'[1]10.12'!K14</f>
        <v>71</v>
      </c>
      <c r="I14" s="158">
        <f>'[1]14.01'!K14</f>
        <v>0</v>
      </c>
      <c r="J14" s="158">
        <f>'[1]27.01'!K14</f>
        <v>94</v>
      </c>
      <c r="K14" s="158">
        <f>'[1]5.02'!K14</f>
        <v>0</v>
      </c>
      <c r="L14" s="158">
        <f>'[1]6.02'!K14</f>
        <v>0</v>
      </c>
      <c r="M14" s="158">
        <f>'[1]18.02'!K14</f>
        <v>0</v>
      </c>
      <c r="N14" s="158">
        <f>'[1]11тест'!K14</f>
        <v>0</v>
      </c>
      <c r="O14" s="158">
        <f>'[1]12тест'!K14</f>
        <v>0</v>
      </c>
      <c r="P14" s="158">
        <f>'[1]13тест'!K14</f>
        <v>0</v>
      </c>
      <c r="Q14" s="158">
        <f>'[1]14тест'!K14</f>
        <v>0</v>
      </c>
      <c r="R14" s="158">
        <f>'[1]15тест'!K14</f>
        <v>0</v>
      </c>
      <c r="S14" s="158">
        <f>'[1]16тест'!K14</f>
        <v>0</v>
      </c>
      <c r="T14" s="158">
        <f>'[1]17тест'!K14</f>
        <v>0</v>
      </c>
      <c r="U14" s="158">
        <f>'[1]18тест'!K14</f>
        <v>0</v>
      </c>
      <c r="V14" s="158">
        <f>'[1]19тест'!K14</f>
        <v>0</v>
      </c>
      <c r="W14" s="158">
        <f>'[1]20тест'!K14</f>
        <v>0</v>
      </c>
      <c r="X14" s="158">
        <f>'[1]21тест'!K14</f>
        <v>0</v>
      </c>
      <c r="Y14" s="158">
        <f>'[1]22тест'!K14</f>
        <v>0</v>
      </c>
      <c r="Z14" s="158">
        <f>'[1]23тест'!K14</f>
        <v>0</v>
      </c>
      <c r="AA14" s="158">
        <f>'[1]24тест'!K14</f>
        <v>0</v>
      </c>
      <c r="AB14" s="158">
        <f>'[1]25тест'!K14</f>
        <v>0</v>
      </c>
      <c r="AC14" s="159">
        <f t="shared" si="1"/>
        <v>80.2</v>
      </c>
      <c r="AD14" s="147">
        <f t="shared" si="2"/>
        <v>5</v>
      </c>
      <c r="AE14" s="160">
        <f t="shared" si="0"/>
        <v>1</v>
      </c>
      <c r="AF14" s="160">
        <f t="shared" si="0"/>
        <v>1</v>
      </c>
      <c r="AG14" s="160" t="str">
        <f t="shared" si="0"/>
        <v xml:space="preserve"> </v>
      </c>
      <c r="AH14" s="160">
        <f t="shared" si="0"/>
        <v>1</v>
      </c>
      <c r="AI14" s="160">
        <f t="shared" si="0"/>
        <v>1</v>
      </c>
      <c r="AJ14" s="160" t="str">
        <f t="shared" ref="AJ14:AY29" si="3">IF(I14&gt;0,1," " )</f>
        <v xml:space="preserve"> </v>
      </c>
      <c r="AK14" s="160">
        <f t="shared" si="3"/>
        <v>1</v>
      </c>
      <c r="AL14" s="160" t="str">
        <f t="shared" si="3"/>
        <v xml:space="preserve"> </v>
      </c>
      <c r="AM14" s="160" t="str">
        <f t="shared" si="3"/>
        <v xml:space="preserve"> </v>
      </c>
      <c r="AN14" s="160" t="str">
        <f t="shared" si="3"/>
        <v xml:space="preserve"> </v>
      </c>
      <c r="AO14" s="160" t="str">
        <f t="shared" si="3"/>
        <v xml:space="preserve"> </v>
      </c>
      <c r="AP14" s="160" t="str">
        <f t="shared" si="3"/>
        <v xml:space="preserve"> </v>
      </c>
      <c r="AQ14" s="160" t="str">
        <f t="shared" si="3"/>
        <v xml:space="preserve"> </v>
      </c>
      <c r="AR14" s="160" t="str">
        <f t="shared" si="3"/>
        <v xml:space="preserve"> </v>
      </c>
      <c r="AS14" s="160" t="str">
        <f t="shared" si="3"/>
        <v xml:space="preserve"> </v>
      </c>
      <c r="AT14" s="160" t="str">
        <f t="shared" si="3"/>
        <v xml:space="preserve"> </v>
      </c>
      <c r="AU14" s="160" t="str">
        <f t="shared" si="3"/>
        <v xml:space="preserve"> </v>
      </c>
      <c r="AV14" s="160" t="str">
        <f t="shared" si="3"/>
        <v xml:space="preserve"> </v>
      </c>
      <c r="AW14" s="160" t="str">
        <f t="shared" si="3"/>
        <v xml:space="preserve"> </v>
      </c>
      <c r="AX14" s="160" t="str">
        <f t="shared" si="3"/>
        <v xml:space="preserve"> </v>
      </c>
      <c r="AY14" s="160" t="str">
        <f t="shared" si="3"/>
        <v xml:space="preserve"> </v>
      </c>
      <c r="AZ14" s="160" t="str">
        <f t="shared" ref="AZ14:BC104" si="4">IF(Y14&gt;0,1," " )</f>
        <v xml:space="preserve"> </v>
      </c>
      <c r="BA14" s="160" t="str">
        <f t="shared" si="4"/>
        <v xml:space="preserve"> </v>
      </c>
      <c r="BB14" s="160" t="str">
        <f t="shared" si="4"/>
        <v xml:space="preserve"> </v>
      </c>
      <c r="BC14" s="160" t="str">
        <f t="shared" si="4"/>
        <v xml:space="preserve"> </v>
      </c>
    </row>
    <row r="15" spans="1:55" ht="18" customHeight="1" x14ac:dyDescent="0.25">
      <c r="A15" s="155">
        <f>'[1]Впишите фамилии!'!A71</f>
        <v>12</v>
      </c>
      <c r="B15" s="156" t="str">
        <f>'[1]Впишите фамилии!'!B71</f>
        <v>а</v>
      </c>
      <c r="C15" s="157" t="str">
        <f>'[1]Впишите фамилии!'!C71</f>
        <v>Кузнецов Борис</v>
      </c>
      <c r="D15" s="155">
        <f>'[1]18.09'!K15</f>
        <v>75</v>
      </c>
      <c r="E15" s="155">
        <f>'[1]6.10'!K15</f>
        <v>84</v>
      </c>
      <c r="F15" s="155">
        <f>'[1]22.10'!K15</f>
        <v>60</v>
      </c>
      <c r="G15" s="155">
        <f>'[1]28.11'!K15</f>
        <v>77</v>
      </c>
      <c r="H15" s="155">
        <f>'[1]10.12'!K15</f>
        <v>83</v>
      </c>
      <c r="I15" s="158">
        <f>'[1]14.01'!K15</f>
        <v>0</v>
      </c>
      <c r="J15" s="158">
        <f>'[1]27.01'!K15</f>
        <v>79</v>
      </c>
      <c r="K15" s="158">
        <f>'[1]5.02'!K15</f>
        <v>78</v>
      </c>
      <c r="L15" s="158">
        <f>'[1]6.02'!K15</f>
        <v>88</v>
      </c>
      <c r="M15" s="158">
        <f>'[1]18.02'!K15</f>
        <v>97</v>
      </c>
      <c r="N15" s="158">
        <f>'[1]11тест'!K15</f>
        <v>0</v>
      </c>
      <c r="O15" s="158">
        <f>'[1]12тест'!K15</f>
        <v>0</v>
      </c>
      <c r="P15" s="158">
        <f>'[1]13тест'!K15</f>
        <v>0</v>
      </c>
      <c r="Q15" s="158">
        <f>'[1]14тест'!K15</f>
        <v>0</v>
      </c>
      <c r="R15" s="158">
        <f>'[1]15тест'!K15</f>
        <v>0</v>
      </c>
      <c r="S15" s="158">
        <f>'[1]16тест'!K15</f>
        <v>0</v>
      </c>
      <c r="T15" s="158">
        <f>'[1]17тест'!K15</f>
        <v>0</v>
      </c>
      <c r="U15" s="158">
        <f>'[1]18тест'!K15</f>
        <v>0</v>
      </c>
      <c r="V15" s="158">
        <f>'[1]19тест'!K15</f>
        <v>0</v>
      </c>
      <c r="W15" s="158">
        <f>'[1]20тест'!K15</f>
        <v>0</v>
      </c>
      <c r="X15" s="158">
        <f>'[1]21тест'!K15</f>
        <v>0</v>
      </c>
      <c r="Y15" s="158">
        <f>'[1]22тест'!K15</f>
        <v>0</v>
      </c>
      <c r="Z15" s="158">
        <f>'[1]23тест'!K15</f>
        <v>0</v>
      </c>
      <c r="AA15" s="158">
        <f>'[1]24тест'!K15</f>
        <v>0</v>
      </c>
      <c r="AB15" s="158">
        <f>'[1]25тест'!K15</f>
        <v>0</v>
      </c>
      <c r="AC15" s="159">
        <f t="shared" si="1"/>
        <v>80.111111111111114</v>
      </c>
      <c r="AD15" s="147">
        <f t="shared" si="2"/>
        <v>9</v>
      </c>
      <c r="AE15" s="160">
        <f t="shared" ref="AE15:AT53" si="5">IF(D15&gt;0,1," " )</f>
        <v>1</v>
      </c>
      <c r="AF15" s="160">
        <f t="shared" si="5"/>
        <v>1</v>
      </c>
      <c r="AG15" s="160">
        <f t="shared" si="5"/>
        <v>1</v>
      </c>
      <c r="AH15" s="160">
        <f t="shared" si="5"/>
        <v>1</v>
      </c>
      <c r="AI15" s="160">
        <f t="shared" si="5"/>
        <v>1</v>
      </c>
      <c r="AJ15" s="160" t="str">
        <f t="shared" si="3"/>
        <v xml:space="preserve"> </v>
      </c>
      <c r="AK15" s="160">
        <f t="shared" si="3"/>
        <v>1</v>
      </c>
      <c r="AL15" s="160">
        <f t="shared" si="3"/>
        <v>1</v>
      </c>
      <c r="AM15" s="160">
        <f t="shared" si="3"/>
        <v>1</v>
      </c>
      <c r="AN15" s="160">
        <f t="shared" si="3"/>
        <v>1</v>
      </c>
      <c r="AO15" s="160" t="str">
        <f t="shared" si="3"/>
        <v xml:space="preserve"> </v>
      </c>
      <c r="AP15" s="160" t="str">
        <f t="shared" si="3"/>
        <v xml:space="preserve"> </v>
      </c>
      <c r="AQ15" s="160" t="str">
        <f t="shared" si="3"/>
        <v xml:space="preserve"> </v>
      </c>
      <c r="AR15" s="160" t="str">
        <f t="shared" si="3"/>
        <v xml:space="preserve"> </v>
      </c>
      <c r="AS15" s="160" t="str">
        <f t="shared" si="3"/>
        <v xml:space="preserve"> </v>
      </c>
      <c r="AT15" s="160" t="str">
        <f t="shared" si="3"/>
        <v xml:space="preserve"> </v>
      </c>
      <c r="AU15" s="160" t="str">
        <f t="shared" si="3"/>
        <v xml:space="preserve"> </v>
      </c>
      <c r="AV15" s="160" t="str">
        <f t="shared" si="3"/>
        <v xml:space="preserve"> </v>
      </c>
      <c r="AW15" s="160" t="str">
        <f t="shared" si="3"/>
        <v xml:space="preserve"> </v>
      </c>
      <c r="AX15" s="160" t="str">
        <f t="shared" si="3"/>
        <v xml:space="preserve"> </v>
      </c>
      <c r="AY15" s="160" t="str">
        <f t="shared" si="3"/>
        <v xml:space="preserve"> </v>
      </c>
      <c r="AZ15" s="160" t="str">
        <f t="shared" si="4"/>
        <v xml:space="preserve"> </v>
      </c>
      <c r="BA15" s="160" t="str">
        <f t="shared" si="4"/>
        <v xml:space="preserve"> </v>
      </c>
      <c r="BB15" s="160" t="str">
        <f t="shared" si="4"/>
        <v xml:space="preserve"> </v>
      </c>
      <c r="BC15" s="160" t="str">
        <f t="shared" si="4"/>
        <v xml:space="preserve"> </v>
      </c>
    </row>
    <row r="16" spans="1:55" ht="18" customHeight="1" x14ac:dyDescent="0.25">
      <c r="A16" s="155">
        <f>'[1]Впишите фамилии!'!A72</f>
        <v>13</v>
      </c>
      <c r="B16" s="156" t="str">
        <f>'[1]Впишите фамилии!'!B72</f>
        <v>а</v>
      </c>
      <c r="C16" s="157" t="str">
        <f>'[1]Впишите фамилии!'!C72</f>
        <v>Куприйчук Виталий</v>
      </c>
      <c r="D16" s="155">
        <f>'[1]18.09'!K16</f>
        <v>47</v>
      </c>
      <c r="E16" s="155">
        <f>'[1]6.10'!K16</f>
        <v>49</v>
      </c>
      <c r="F16" s="155">
        <f>'[1]22.10'!K16</f>
        <v>51</v>
      </c>
      <c r="G16" s="155">
        <f>'[1]28.11'!K16</f>
        <v>52</v>
      </c>
      <c r="H16" s="155">
        <f>'[1]10.12'!K16</f>
        <v>57</v>
      </c>
      <c r="I16" s="158">
        <f>'[1]14.01'!K16</f>
        <v>53</v>
      </c>
      <c r="J16" s="158">
        <f>'[1]27.01'!K16</f>
        <v>69</v>
      </c>
      <c r="K16" s="158">
        <f>'[1]5.02'!K16</f>
        <v>65</v>
      </c>
      <c r="L16" s="158">
        <f>'[1]6.02'!K16</f>
        <v>62</v>
      </c>
      <c r="M16" s="158">
        <f>'[1]18.02'!K16</f>
        <v>0</v>
      </c>
      <c r="N16" s="158">
        <f>'[1]11тест'!K16</f>
        <v>0</v>
      </c>
      <c r="O16" s="158">
        <f>'[1]12тест'!K16</f>
        <v>0</v>
      </c>
      <c r="P16" s="158">
        <f>'[1]13тест'!K16</f>
        <v>0</v>
      </c>
      <c r="Q16" s="158">
        <f>'[1]14тест'!K16</f>
        <v>0</v>
      </c>
      <c r="R16" s="158">
        <f>'[1]15тест'!K16</f>
        <v>0</v>
      </c>
      <c r="S16" s="158">
        <f>'[1]16тест'!K16</f>
        <v>0</v>
      </c>
      <c r="T16" s="158">
        <f>'[1]17тест'!K16</f>
        <v>0</v>
      </c>
      <c r="U16" s="158">
        <f>'[1]18тест'!K16</f>
        <v>0</v>
      </c>
      <c r="V16" s="158">
        <f>'[1]19тест'!K16</f>
        <v>0</v>
      </c>
      <c r="W16" s="158">
        <f>'[1]20тест'!K16</f>
        <v>0</v>
      </c>
      <c r="X16" s="158">
        <f>'[1]21тест'!K16</f>
        <v>0</v>
      </c>
      <c r="Y16" s="158">
        <f>'[1]22тест'!K16</f>
        <v>0</v>
      </c>
      <c r="Z16" s="158">
        <f>'[1]23тест'!K16</f>
        <v>0</v>
      </c>
      <c r="AA16" s="158">
        <f>'[1]24тест'!K16</f>
        <v>0</v>
      </c>
      <c r="AB16" s="158">
        <f>'[1]25тест'!K16</f>
        <v>0</v>
      </c>
      <c r="AC16" s="159">
        <f t="shared" si="1"/>
        <v>56.111111111111114</v>
      </c>
      <c r="AD16" s="147">
        <f t="shared" si="2"/>
        <v>9</v>
      </c>
      <c r="AE16" s="160">
        <f t="shared" si="5"/>
        <v>1</v>
      </c>
      <c r="AF16" s="160">
        <f t="shared" si="5"/>
        <v>1</v>
      </c>
      <c r="AG16" s="160">
        <f t="shared" si="5"/>
        <v>1</v>
      </c>
      <c r="AH16" s="160">
        <f t="shared" si="5"/>
        <v>1</v>
      </c>
      <c r="AI16" s="160">
        <f t="shared" si="5"/>
        <v>1</v>
      </c>
      <c r="AJ16" s="160">
        <f t="shared" si="3"/>
        <v>1</v>
      </c>
      <c r="AK16" s="160">
        <f t="shared" si="3"/>
        <v>1</v>
      </c>
      <c r="AL16" s="160">
        <f t="shared" si="3"/>
        <v>1</v>
      </c>
      <c r="AM16" s="160">
        <f t="shared" si="3"/>
        <v>1</v>
      </c>
      <c r="AN16" s="160" t="str">
        <f t="shared" si="3"/>
        <v xml:space="preserve"> </v>
      </c>
      <c r="AO16" s="160" t="str">
        <f t="shared" si="3"/>
        <v xml:space="preserve"> </v>
      </c>
      <c r="AP16" s="160" t="str">
        <f t="shared" si="3"/>
        <v xml:space="preserve"> </v>
      </c>
      <c r="AQ16" s="160" t="str">
        <f t="shared" si="3"/>
        <v xml:space="preserve"> </v>
      </c>
      <c r="AR16" s="160" t="str">
        <f t="shared" si="3"/>
        <v xml:space="preserve"> </v>
      </c>
      <c r="AS16" s="160" t="str">
        <f t="shared" si="3"/>
        <v xml:space="preserve"> </v>
      </c>
      <c r="AT16" s="160" t="str">
        <f t="shared" si="3"/>
        <v xml:space="preserve"> </v>
      </c>
      <c r="AU16" s="160" t="str">
        <f t="shared" si="3"/>
        <v xml:space="preserve"> </v>
      </c>
      <c r="AV16" s="160" t="str">
        <f t="shared" si="3"/>
        <v xml:space="preserve"> </v>
      </c>
      <c r="AW16" s="160" t="str">
        <f t="shared" si="3"/>
        <v xml:space="preserve"> </v>
      </c>
      <c r="AX16" s="160" t="str">
        <f t="shared" si="3"/>
        <v xml:space="preserve"> </v>
      </c>
      <c r="AY16" s="160" t="str">
        <f t="shared" si="3"/>
        <v xml:space="preserve"> </v>
      </c>
      <c r="AZ16" s="160" t="str">
        <f t="shared" si="4"/>
        <v xml:space="preserve"> </v>
      </c>
      <c r="BA16" s="160" t="str">
        <f t="shared" si="4"/>
        <v xml:space="preserve"> </v>
      </c>
      <c r="BB16" s="160" t="str">
        <f t="shared" si="4"/>
        <v xml:space="preserve"> </v>
      </c>
      <c r="BC16" s="160" t="str">
        <f t="shared" si="4"/>
        <v xml:space="preserve"> </v>
      </c>
    </row>
    <row r="17" spans="1:55" s="161" customFormat="1" ht="18" customHeight="1" x14ac:dyDescent="0.2">
      <c r="A17" s="155">
        <f>'[1]Впишите фамилии!'!A73</f>
        <v>14</v>
      </c>
      <c r="B17" s="156" t="str">
        <f>'[1]Впишите фамилии!'!B73</f>
        <v>а</v>
      </c>
      <c r="C17" s="157" t="str">
        <f>'[1]Впишите фамилии!'!C73</f>
        <v>Мадениетов Арлан</v>
      </c>
      <c r="D17" s="155">
        <f>'[1]18.09'!K17</f>
        <v>72</v>
      </c>
      <c r="E17" s="155">
        <f>'[1]6.10'!K17</f>
        <v>65</v>
      </c>
      <c r="F17" s="155">
        <f>'[1]22.10'!K17</f>
        <v>76</v>
      </c>
      <c r="G17" s="155">
        <f>'[1]28.11'!K17</f>
        <v>65</v>
      </c>
      <c r="H17" s="155">
        <f>'[1]10.12'!K17</f>
        <v>81</v>
      </c>
      <c r="I17" s="158">
        <f>'[1]14.01'!K17</f>
        <v>82</v>
      </c>
      <c r="J17" s="158">
        <f>'[1]27.01'!K17</f>
        <v>85</v>
      </c>
      <c r="K17" s="158">
        <f>'[1]5.02'!K17</f>
        <v>82</v>
      </c>
      <c r="L17" s="158">
        <f>'[1]6.02'!K17</f>
        <v>72</v>
      </c>
      <c r="M17" s="158">
        <f>'[1]18.02'!K17</f>
        <v>94</v>
      </c>
      <c r="N17" s="158">
        <f>'[1]11тест'!K17</f>
        <v>0</v>
      </c>
      <c r="O17" s="158">
        <f>'[1]12тест'!K17</f>
        <v>0</v>
      </c>
      <c r="P17" s="158">
        <f>'[1]13тест'!K17</f>
        <v>0</v>
      </c>
      <c r="Q17" s="158">
        <f>'[1]14тест'!K17</f>
        <v>0</v>
      </c>
      <c r="R17" s="158">
        <f>'[1]15тест'!K17</f>
        <v>0</v>
      </c>
      <c r="S17" s="158">
        <f>'[1]16тест'!K17</f>
        <v>0</v>
      </c>
      <c r="T17" s="158">
        <f>'[1]17тест'!K17</f>
        <v>0</v>
      </c>
      <c r="U17" s="158">
        <f>'[1]18тест'!K17</f>
        <v>0</v>
      </c>
      <c r="V17" s="158">
        <f>'[1]19тест'!K17</f>
        <v>0</v>
      </c>
      <c r="W17" s="158">
        <f>'[1]20тест'!K17</f>
        <v>0</v>
      </c>
      <c r="X17" s="158">
        <f>'[1]21тест'!K17</f>
        <v>0</v>
      </c>
      <c r="Y17" s="158">
        <f>'[1]22тест'!K17</f>
        <v>0</v>
      </c>
      <c r="Z17" s="158">
        <f>'[1]23тест'!K17</f>
        <v>0</v>
      </c>
      <c r="AA17" s="158">
        <f>'[1]24тест'!K17</f>
        <v>0</v>
      </c>
      <c r="AB17" s="158">
        <f>'[1]25тест'!K17</f>
        <v>0</v>
      </c>
      <c r="AC17" s="159">
        <f t="shared" si="1"/>
        <v>77.400000000000006</v>
      </c>
      <c r="AD17" s="147">
        <f t="shared" si="2"/>
        <v>10</v>
      </c>
      <c r="AE17" s="160">
        <f t="shared" si="5"/>
        <v>1</v>
      </c>
      <c r="AF17" s="160">
        <f t="shared" si="5"/>
        <v>1</v>
      </c>
      <c r="AG17" s="160">
        <f t="shared" si="5"/>
        <v>1</v>
      </c>
      <c r="AH17" s="160">
        <f t="shared" si="5"/>
        <v>1</v>
      </c>
      <c r="AI17" s="160">
        <f t="shared" si="5"/>
        <v>1</v>
      </c>
      <c r="AJ17" s="160">
        <f t="shared" si="3"/>
        <v>1</v>
      </c>
      <c r="AK17" s="160">
        <f t="shared" si="3"/>
        <v>1</v>
      </c>
      <c r="AL17" s="160">
        <f t="shared" si="3"/>
        <v>1</v>
      </c>
      <c r="AM17" s="160">
        <f t="shared" si="3"/>
        <v>1</v>
      </c>
      <c r="AN17" s="160">
        <f t="shared" si="3"/>
        <v>1</v>
      </c>
      <c r="AO17" s="160" t="str">
        <f t="shared" si="3"/>
        <v xml:space="preserve"> </v>
      </c>
      <c r="AP17" s="160" t="str">
        <f t="shared" si="3"/>
        <v xml:space="preserve"> </v>
      </c>
      <c r="AQ17" s="160" t="str">
        <f t="shared" si="3"/>
        <v xml:space="preserve"> </v>
      </c>
      <c r="AR17" s="160" t="str">
        <f t="shared" si="3"/>
        <v xml:space="preserve"> </v>
      </c>
      <c r="AS17" s="160" t="str">
        <f t="shared" si="3"/>
        <v xml:space="preserve"> </v>
      </c>
      <c r="AT17" s="160" t="str">
        <f t="shared" si="3"/>
        <v xml:space="preserve"> </v>
      </c>
      <c r="AU17" s="160" t="str">
        <f t="shared" si="3"/>
        <v xml:space="preserve"> </v>
      </c>
      <c r="AV17" s="160" t="str">
        <f t="shared" si="3"/>
        <v xml:space="preserve"> </v>
      </c>
      <c r="AW17" s="160" t="str">
        <f t="shared" si="3"/>
        <v xml:space="preserve"> </v>
      </c>
      <c r="AX17" s="160" t="str">
        <f t="shared" si="3"/>
        <v xml:space="preserve"> </v>
      </c>
      <c r="AY17" s="160" t="str">
        <f t="shared" si="3"/>
        <v xml:space="preserve"> </v>
      </c>
      <c r="AZ17" s="160" t="str">
        <f t="shared" si="4"/>
        <v xml:space="preserve"> </v>
      </c>
      <c r="BA17" s="160" t="str">
        <f t="shared" si="4"/>
        <v xml:space="preserve"> </v>
      </c>
      <c r="BB17" s="160" t="str">
        <f t="shared" si="4"/>
        <v xml:space="preserve"> </v>
      </c>
      <c r="BC17" s="160" t="str">
        <f t="shared" si="4"/>
        <v xml:space="preserve"> </v>
      </c>
    </row>
    <row r="18" spans="1:55" s="3" customFormat="1" ht="18" customHeight="1" x14ac:dyDescent="0.2">
      <c r="A18" s="155">
        <f>'[1]Впишите фамилии!'!A74</f>
        <v>15</v>
      </c>
      <c r="B18" s="156" t="str">
        <f>'[1]Впишите фамилии!'!B74</f>
        <v>а</v>
      </c>
      <c r="C18" s="157" t="str">
        <f>'[1]Впишите фамилии!'!C74</f>
        <v>Манат Наргиз</v>
      </c>
      <c r="D18" s="155">
        <f>'[1]18.09'!K18</f>
        <v>71</v>
      </c>
      <c r="E18" s="155">
        <f>'[1]6.10'!K18</f>
        <v>85</v>
      </c>
      <c r="F18" s="155">
        <f>'[1]22.10'!K18</f>
        <v>73</v>
      </c>
      <c r="G18" s="155">
        <f>'[1]28.11'!K18</f>
        <v>77</v>
      </c>
      <c r="H18" s="155">
        <f>'[1]10.12'!K18</f>
        <v>70</v>
      </c>
      <c r="I18" s="158">
        <f>'[1]14.01'!K18</f>
        <v>78</v>
      </c>
      <c r="J18" s="158">
        <f>'[1]27.01'!K18</f>
        <v>91</v>
      </c>
      <c r="K18" s="158">
        <f>'[1]5.02'!K18</f>
        <v>96</v>
      </c>
      <c r="L18" s="158">
        <f>'[1]6.02'!K18</f>
        <v>106</v>
      </c>
      <c r="M18" s="158">
        <f>'[1]18.02'!K18</f>
        <v>97</v>
      </c>
      <c r="N18" s="158">
        <f>'[1]11тест'!K18</f>
        <v>0</v>
      </c>
      <c r="O18" s="158">
        <f>'[1]12тест'!K18</f>
        <v>0</v>
      </c>
      <c r="P18" s="158">
        <f>'[1]13тест'!K18</f>
        <v>0</v>
      </c>
      <c r="Q18" s="158">
        <f>'[1]14тест'!K18</f>
        <v>0</v>
      </c>
      <c r="R18" s="158">
        <f>'[1]15тест'!K18</f>
        <v>0</v>
      </c>
      <c r="S18" s="158">
        <f>'[1]16тест'!K18</f>
        <v>0</v>
      </c>
      <c r="T18" s="158">
        <f>'[1]17тест'!K18</f>
        <v>0</v>
      </c>
      <c r="U18" s="158">
        <f>'[1]18тест'!K18</f>
        <v>0</v>
      </c>
      <c r="V18" s="158">
        <f>'[1]19тест'!K18</f>
        <v>0</v>
      </c>
      <c r="W18" s="158">
        <f>'[1]20тест'!K18</f>
        <v>0</v>
      </c>
      <c r="X18" s="158">
        <f>'[1]21тест'!K18</f>
        <v>0</v>
      </c>
      <c r="Y18" s="158">
        <f>'[1]22тест'!K18</f>
        <v>0</v>
      </c>
      <c r="Z18" s="158">
        <f>'[1]23тест'!K18</f>
        <v>0</v>
      </c>
      <c r="AA18" s="158">
        <f>'[1]24тест'!K18</f>
        <v>0</v>
      </c>
      <c r="AB18" s="158">
        <f>'[1]25тест'!K18</f>
        <v>0</v>
      </c>
      <c r="AC18" s="159">
        <f t="shared" si="1"/>
        <v>84.4</v>
      </c>
      <c r="AD18" s="147">
        <f t="shared" si="2"/>
        <v>10</v>
      </c>
      <c r="AE18" s="160">
        <f t="shared" si="5"/>
        <v>1</v>
      </c>
      <c r="AF18" s="160">
        <f t="shared" si="5"/>
        <v>1</v>
      </c>
      <c r="AG18" s="160">
        <f t="shared" si="5"/>
        <v>1</v>
      </c>
      <c r="AH18" s="160">
        <f t="shared" si="5"/>
        <v>1</v>
      </c>
      <c r="AI18" s="160">
        <f t="shared" si="5"/>
        <v>1</v>
      </c>
      <c r="AJ18" s="160">
        <f t="shared" si="3"/>
        <v>1</v>
      </c>
      <c r="AK18" s="160">
        <f t="shared" si="3"/>
        <v>1</v>
      </c>
      <c r="AL18" s="160">
        <f t="shared" si="3"/>
        <v>1</v>
      </c>
      <c r="AM18" s="160">
        <f t="shared" si="3"/>
        <v>1</v>
      </c>
      <c r="AN18" s="160">
        <f t="shared" si="3"/>
        <v>1</v>
      </c>
      <c r="AO18" s="160" t="str">
        <f t="shared" si="3"/>
        <v xml:space="preserve"> </v>
      </c>
      <c r="AP18" s="160" t="str">
        <f t="shared" si="3"/>
        <v xml:space="preserve"> </v>
      </c>
      <c r="AQ18" s="160" t="str">
        <f t="shared" si="3"/>
        <v xml:space="preserve"> </v>
      </c>
      <c r="AR18" s="160" t="str">
        <f t="shared" si="3"/>
        <v xml:space="preserve"> </v>
      </c>
      <c r="AS18" s="160" t="str">
        <f t="shared" si="3"/>
        <v xml:space="preserve"> </v>
      </c>
      <c r="AT18" s="160" t="str">
        <f t="shared" si="3"/>
        <v xml:space="preserve"> </v>
      </c>
      <c r="AU18" s="160" t="str">
        <f t="shared" si="3"/>
        <v xml:space="preserve"> </v>
      </c>
      <c r="AV18" s="160" t="str">
        <f t="shared" si="3"/>
        <v xml:space="preserve"> </v>
      </c>
      <c r="AW18" s="160" t="str">
        <f t="shared" si="3"/>
        <v xml:space="preserve"> </v>
      </c>
      <c r="AX18" s="160" t="str">
        <f t="shared" si="3"/>
        <v xml:space="preserve"> </v>
      </c>
      <c r="AY18" s="160" t="str">
        <f t="shared" si="3"/>
        <v xml:space="preserve"> </v>
      </c>
      <c r="AZ18" s="160" t="str">
        <f t="shared" si="4"/>
        <v xml:space="preserve"> </v>
      </c>
      <c r="BA18" s="160" t="str">
        <f t="shared" si="4"/>
        <v xml:space="preserve"> </v>
      </c>
      <c r="BB18" s="160" t="str">
        <f t="shared" si="4"/>
        <v xml:space="preserve"> </v>
      </c>
      <c r="BC18" s="160" t="str">
        <f t="shared" si="4"/>
        <v xml:space="preserve"> </v>
      </c>
    </row>
    <row r="19" spans="1:55" s="3" customFormat="1" ht="18" customHeight="1" x14ac:dyDescent="0.2">
      <c r="A19" s="155">
        <f>'[1]Впишите фамилии!'!A75</f>
        <v>16</v>
      </c>
      <c r="B19" s="156" t="str">
        <f>'[1]Впишите фамилии!'!B75</f>
        <v>а</v>
      </c>
      <c r="C19" s="157" t="str">
        <f>'[1]Впишите фамилии!'!C75</f>
        <v>Малышко Артур</v>
      </c>
      <c r="D19" s="155">
        <f>'[1]18.09'!K19</f>
        <v>68</v>
      </c>
      <c r="E19" s="155">
        <f>'[1]6.10'!K19</f>
        <v>72</v>
      </c>
      <c r="F19" s="155">
        <f>'[1]22.10'!K19</f>
        <v>69</v>
      </c>
      <c r="G19" s="155">
        <f>'[1]28.11'!K19</f>
        <v>59</v>
      </c>
      <c r="H19" s="155">
        <f>'[1]10.12'!K19</f>
        <v>85</v>
      </c>
      <c r="I19" s="158">
        <f>'[1]14.01'!K19</f>
        <v>76</v>
      </c>
      <c r="J19" s="158">
        <f>'[1]27.01'!K19</f>
        <v>86</v>
      </c>
      <c r="K19" s="158">
        <f>'[1]5.02'!K19</f>
        <v>87</v>
      </c>
      <c r="L19" s="158">
        <f>'[1]6.02'!K19</f>
        <v>76</v>
      </c>
      <c r="M19" s="158">
        <f>'[1]18.02'!K19</f>
        <v>91</v>
      </c>
      <c r="N19" s="158">
        <f>'[1]11тест'!K19</f>
        <v>0</v>
      </c>
      <c r="O19" s="158">
        <f>'[1]12тест'!K19</f>
        <v>0</v>
      </c>
      <c r="P19" s="158">
        <f>'[1]13тест'!K19</f>
        <v>0</v>
      </c>
      <c r="Q19" s="158">
        <f>'[1]14тест'!K19</f>
        <v>0</v>
      </c>
      <c r="R19" s="158">
        <f>'[1]15тест'!K19</f>
        <v>0</v>
      </c>
      <c r="S19" s="158">
        <f>'[1]16тест'!K19</f>
        <v>0</v>
      </c>
      <c r="T19" s="158">
        <f>'[1]17тест'!K19</f>
        <v>0</v>
      </c>
      <c r="U19" s="158">
        <f>'[1]18тест'!K19</f>
        <v>0</v>
      </c>
      <c r="V19" s="158">
        <f>'[1]19тест'!K19</f>
        <v>0</v>
      </c>
      <c r="W19" s="158">
        <f>'[1]20тест'!K19</f>
        <v>0</v>
      </c>
      <c r="X19" s="158">
        <f>'[1]21тест'!K19</f>
        <v>0</v>
      </c>
      <c r="Y19" s="158">
        <f>'[1]22тест'!K19</f>
        <v>0</v>
      </c>
      <c r="Z19" s="158">
        <f>'[1]23тест'!K19</f>
        <v>0</v>
      </c>
      <c r="AA19" s="158">
        <f>'[1]24тест'!K19</f>
        <v>0</v>
      </c>
      <c r="AB19" s="158">
        <f>'[1]25тест'!K19</f>
        <v>0</v>
      </c>
      <c r="AC19" s="159">
        <f t="shared" si="1"/>
        <v>76.900000000000006</v>
      </c>
      <c r="AD19" s="147">
        <f t="shared" si="2"/>
        <v>10</v>
      </c>
      <c r="AE19" s="160">
        <f t="shared" si="5"/>
        <v>1</v>
      </c>
      <c r="AF19" s="160">
        <f t="shared" si="5"/>
        <v>1</v>
      </c>
      <c r="AG19" s="160">
        <f t="shared" si="5"/>
        <v>1</v>
      </c>
      <c r="AH19" s="160">
        <f t="shared" si="5"/>
        <v>1</v>
      </c>
      <c r="AI19" s="160">
        <f t="shared" si="5"/>
        <v>1</v>
      </c>
      <c r="AJ19" s="160">
        <f t="shared" si="3"/>
        <v>1</v>
      </c>
      <c r="AK19" s="160">
        <f t="shared" si="3"/>
        <v>1</v>
      </c>
      <c r="AL19" s="160">
        <f t="shared" si="3"/>
        <v>1</v>
      </c>
      <c r="AM19" s="160">
        <f t="shared" si="3"/>
        <v>1</v>
      </c>
      <c r="AN19" s="160">
        <f t="shared" si="3"/>
        <v>1</v>
      </c>
      <c r="AO19" s="160" t="str">
        <f t="shared" si="3"/>
        <v xml:space="preserve"> </v>
      </c>
      <c r="AP19" s="160" t="str">
        <f t="shared" si="3"/>
        <v xml:space="preserve"> </v>
      </c>
      <c r="AQ19" s="160" t="str">
        <f t="shared" si="3"/>
        <v xml:space="preserve"> </v>
      </c>
      <c r="AR19" s="160" t="str">
        <f t="shared" si="3"/>
        <v xml:space="preserve"> </v>
      </c>
      <c r="AS19" s="160" t="str">
        <f t="shared" si="3"/>
        <v xml:space="preserve"> </v>
      </c>
      <c r="AT19" s="160" t="str">
        <f t="shared" si="3"/>
        <v xml:space="preserve"> </v>
      </c>
      <c r="AU19" s="160" t="str">
        <f t="shared" si="3"/>
        <v xml:space="preserve"> </v>
      </c>
      <c r="AV19" s="160" t="str">
        <f t="shared" si="3"/>
        <v xml:space="preserve"> </v>
      </c>
      <c r="AW19" s="160" t="str">
        <f t="shared" si="3"/>
        <v xml:space="preserve"> </v>
      </c>
      <c r="AX19" s="160" t="str">
        <f t="shared" si="3"/>
        <v xml:space="preserve"> </v>
      </c>
      <c r="AY19" s="160" t="str">
        <f t="shared" si="3"/>
        <v xml:space="preserve"> </v>
      </c>
      <c r="AZ19" s="160" t="str">
        <f t="shared" si="4"/>
        <v xml:space="preserve"> </v>
      </c>
      <c r="BA19" s="160" t="str">
        <f t="shared" si="4"/>
        <v xml:space="preserve"> </v>
      </c>
      <c r="BB19" s="160" t="str">
        <f t="shared" si="4"/>
        <v xml:space="preserve"> </v>
      </c>
      <c r="BC19" s="160" t="str">
        <f t="shared" si="4"/>
        <v xml:space="preserve"> </v>
      </c>
    </row>
    <row r="20" spans="1:55" s="3" customFormat="1" ht="18" customHeight="1" x14ac:dyDescent="0.2">
      <c r="A20" s="155">
        <f>'[1]Впишите фамилии!'!A76</f>
        <v>17</v>
      </c>
      <c r="B20" s="156" t="str">
        <f>'[1]Впишите фамилии!'!B76</f>
        <v>а</v>
      </c>
      <c r="C20" s="157" t="str">
        <f>'[1]Впишите фамилии!'!C76</f>
        <v>Матаева Виктория</v>
      </c>
      <c r="D20" s="155">
        <f>'[1]18.09'!K20</f>
        <v>84</v>
      </c>
      <c r="E20" s="155">
        <f>'[1]6.10'!K20</f>
        <v>0</v>
      </c>
      <c r="F20" s="155">
        <f>'[1]22.10'!K20</f>
        <v>0</v>
      </c>
      <c r="G20" s="155">
        <f>'[1]28.11'!K20</f>
        <v>77</v>
      </c>
      <c r="H20" s="155">
        <f>'[1]10.12'!K20</f>
        <v>70</v>
      </c>
      <c r="I20" s="158">
        <f>'[1]14.01'!K20</f>
        <v>91</v>
      </c>
      <c r="J20" s="158">
        <f>'[1]27.01'!K20</f>
        <v>86</v>
      </c>
      <c r="K20" s="158">
        <f>'[1]5.02'!K20</f>
        <v>87</v>
      </c>
      <c r="L20" s="158">
        <f>'[1]6.02'!K20</f>
        <v>75</v>
      </c>
      <c r="M20" s="158">
        <f>'[1]18.02'!K20</f>
        <v>0</v>
      </c>
      <c r="N20" s="158">
        <f>'[1]11тест'!K20</f>
        <v>0</v>
      </c>
      <c r="O20" s="158">
        <f>'[1]12тест'!K20</f>
        <v>0</v>
      </c>
      <c r="P20" s="158">
        <f>'[1]13тест'!K20</f>
        <v>0</v>
      </c>
      <c r="Q20" s="158">
        <f>'[1]14тест'!K20</f>
        <v>0</v>
      </c>
      <c r="R20" s="158">
        <f>'[1]15тест'!K20</f>
        <v>0</v>
      </c>
      <c r="S20" s="158">
        <f>'[1]16тест'!K20</f>
        <v>0</v>
      </c>
      <c r="T20" s="158">
        <f>'[1]17тест'!K20</f>
        <v>0</v>
      </c>
      <c r="U20" s="158">
        <f>'[1]18тест'!K20</f>
        <v>0</v>
      </c>
      <c r="V20" s="158">
        <f>'[1]19тест'!K20</f>
        <v>0</v>
      </c>
      <c r="W20" s="158">
        <f>'[1]20тест'!K20</f>
        <v>0</v>
      </c>
      <c r="X20" s="158">
        <f>'[1]21тест'!K20</f>
        <v>0</v>
      </c>
      <c r="Y20" s="158">
        <f>'[1]22тест'!K20</f>
        <v>0</v>
      </c>
      <c r="Z20" s="158">
        <f>'[1]23тест'!K20</f>
        <v>0</v>
      </c>
      <c r="AA20" s="158">
        <f>'[1]24тест'!K20</f>
        <v>0</v>
      </c>
      <c r="AB20" s="158">
        <f>'[1]25тест'!K20</f>
        <v>0</v>
      </c>
      <c r="AC20" s="159">
        <f t="shared" si="1"/>
        <v>81.428571428571431</v>
      </c>
      <c r="AD20" s="147">
        <f t="shared" si="2"/>
        <v>7</v>
      </c>
      <c r="AE20" s="160">
        <f t="shared" si="5"/>
        <v>1</v>
      </c>
      <c r="AF20" s="160" t="str">
        <f t="shared" si="5"/>
        <v xml:space="preserve"> </v>
      </c>
      <c r="AG20" s="160" t="str">
        <f t="shared" si="5"/>
        <v xml:space="preserve"> </v>
      </c>
      <c r="AH20" s="160">
        <f t="shared" si="5"/>
        <v>1</v>
      </c>
      <c r="AI20" s="160">
        <f t="shared" si="5"/>
        <v>1</v>
      </c>
      <c r="AJ20" s="160">
        <f t="shared" si="3"/>
        <v>1</v>
      </c>
      <c r="AK20" s="160">
        <f t="shared" si="3"/>
        <v>1</v>
      </c>
      <c r="AL20" s="160">
        <f t="shared" si="3"/>
        <v>1</v>
      </c>
      <c r="AM20" s="160">
        <f t="shared" si="3"/>
        <v>1</v>
      </c>
      <c r="AN20" s="160" t="str">
        <f t="shared" si="3"/>
        <v xml:space="preserve"> </v>
      </c>
      <c r="AO20" s="160" t="str">
        <f t="shared" si="3"/>
        <v xml:space="preserve"> </v>
      </c>
      <c r="AP20" s="160" t="str">
        <f t="shared" si="3"/>
        <v xml:space="preserve"> </v>
      </c>
      <c r="AQ20" s="160" t="str">
        <f t="shared" si="3"/>
        <v xml:space="preserve"> </v>
      </c>
      <c r="AR20" s="160" t="str">
        <f t="shared" si="3"/>
        <v xml:space="preserve"> </v>
      </c>
      <c r="AS20" s="160" t="str">
        <f t="shared" si="3"/>
        <v xml:space="preserve"> </v>
      </c>
      <c r="AT20" s="160" t="str">
        <f t="shared" si="3"/>
        <v xml:space="preserve"> </v>
      </c>
      <c r="AU20" s="160" t="str">
        <f t="shared" si="3"/>
        <v xml:space="preserve"> </v>
      </c>
      <c r="AV20" s="160" t="str">
        <f t="shared" si="3"/>
        <v xml:space="preserve"> </v>
      </c>
      <c r="AW20" s="160" t="str">
        <f t="shared" si="3"/>
        <v xml:space="preserve"> </v>
      </c>
      <c r="AX20" s="160" t="str">
        <f t="shared" si="3"/>
        <v xml:space="preserve"> </v>
      </c>
      <c r="AY20" s="160" t="str">
        <f t="shared" si="3"/>
        <v xml:space="preserve"> </v>
      </c>
      <c r="AZ20" s="160" t="str">
        <f t="shared" si="4"/>
        <v xml:space="preserve"> </v>
      </c>
      <c r="BA20" s="160" t="str">
        <f t="shared" si="4"/>
        <v xml:space="preserve"> </v>
      </c>
      <c r="BB20" s="160" t="str">
        <f t="shared" si="4"/>
        <v xml:space="preserve"> </v>
      </c>
      <c r="BC20" s="160" t="str">
        <f t="shared" si="4"/>
        <v xml:space="preserve"> </v>
      </c>
    </row>
    <row r="21" spans="1:55" s="3" customFormat="1" ht="18" customHeight="1" x14ac:dyDescent="0.2">
      <c r="A21" s="155">
        <f>'[1]Впишите фамилии!'!A77</f>
        <v>18</v>
      </c>
      <c r="B21" s="156" t="str">
        <f>'[1]Впишите фамилии!'!B77</f>
        <v>а</v>
      </c>
      <c r="C21" s="157" t="str">
        <f>'[1]Впишите фамилии!'!C77</f>
        <v>Николаенко Ксения</v>
      </c>
      <c r="D21" s="155">
        <f>'[1]18.09'!K21</f>
        <v>0</v>
      </c>
      <c r="E21" s="155">
        <f>'[1]6.10'!K21</f>
        <v>84</v>
      </c>
      <c r="F21" s="155">
        <f>'[1]22.10'!K21</f>
        <v>89</v>
      </c>
      <c r="G21" s="155">
        <f>'[1]28.11'!K21</f>
        <v>75</v>
      </c>
      <c r="H21" s="155">
        <f>'[1]10.12'!K21</f>
        <v>78</v>
      </c>
      <c r="I21" s="158">
        <f>'[1]14.01'!K21</f>
        <v>82</v>
      </c>
      <c r="J21" s="158">
        <f>'[1]27.01'!K21</f>
        <v>95</v>
      </c>
      <c r="K21" s="158">
        <f>'[1]5.02'!K21</f>
        <v>80</v>
      </c>
      <c r="L21" s="158">
        <f>'[1]6.02'!K21</f>
        <v>82</v>
      </c>
      <c r="M21" s="158">
        <f>'[1]18.02'!K21</f>
        <v>0</v>
      </c>
      <c r="N21" s="158">
        <f>'[1]11тест'!K21</f>
        <v>0</v>
      </c>
      <c r="O21" s="158">
        <f>'[1]12тест'!K21</f>
        <v>0</v>
      </c>
      <c r="P21" s="158">
        <f>'[1]13тест'!K21</f>
        <v>0</v>
      </c>
      <c r="Q21" s="158">
        <f>'[1]14тест'!K21</f>
        <v>0</v>
      </c>
      <c r="R21" s="158">
        <f>'[1]15тест'!K21</f>
        <v>0</v>
      </c>
      <c r="S21" s="158">
        <f>'[1]16тест'!K21</f>
        <v>0</v>
      </c>
      <c r="T21" s="158">
        <f>'[1]17тест'!K21</f>
        <v>0</v>
      </c>
      <c r="U21" s="158">
        <f>'[1]18тест'!K21</f>
        <v>0</v>
      </c>
      <c r="V21" s="158">
        <f>'[1]19тест'!K21</f>
        <v>0</v>
      </c>
      <c r="W21" s="158">
        <f>'[1]20тест'!K21</f>
        <v>0</v>
      </c>
      <c r="X21" s="158">
        <f>'[1]21тест'!K21</f>
        <v>0</v>
      </c>
      <c r="Y21" s="158">
        <f>'[1]22тест'!K21</f>
        <v>0</v>
      </c>
      <c r="Z21" s="158">
        <f>'[1]23тест'!K21</f>
        <v>0</v>
      </c>
      <c r="AA21" s="158">
        <f>'[1]24тест'!K21</f>
        <v>0</v>
      </c>
      <c r="AB21" s="158">
        <f>'[1]25тест'!K21</f>
        <v>0</v>
      </c>
      <c r="AC21" s="159">
        <f t="shared" si="1"/>
        <v>83.125</v>
      </c>
      <c r="AD21" s="147">
        <f t="shared" si="2"/>
        <v>8</v>
      </c>
      <c r="AE21" s="160" t="str">
        <f t="shared" si="5"/>
        <v xml:space="preserve"> </v>
      </c>
      <c r="AF21" s="160">
        <f t="shared" si="5"/>
        <v>1</v>
      </c>
      <c r="AG21" s="160">
        <f t="shared" si="5"/>
        <v>1</v>
      </c>
      <c r="AH21" s="160">
        <f t="shared" si="5"/>
        <v>1</v>
      </c>
      <c r="AI21" s="160">
        <f t="shared" si="5"/>
        <v>1</v>
      </c>
      <c r="AJ21" s="160">
        <f t="shared" si="3"/>
        <v>1</v>
      </c>
      <c r="AK21" s="160">
        <f t="shared" si="3"/>
        <v>1</v>
      </c>
      <c r="AL21" s="160">
        <f t="shared" si="3"/>
        <v>1</v>
      </c>
      <c r="AM21" s="160">
        <f t="shared" si="3"/>
        <v>1</v>
      </c>
      <c r="AN21" s="160" t="str">
        <f t="shared" si="3"/>
        <v xml:space="preserve"> </v>
      </c>
      <c r="AO21" s="160" t="str">
        <f t="shared" si="3"/>
        <v xml:space="preserve"> </v>
      </c>
      <c r="AP21" s="160" t="str">
        <f t="shared" si="3"/>
        <v xml:space="preserve"> </v>
      </c>
      <c r="AQ21" s="160" t="str">
        <f t="shared" si="3"/>
        <v xml:space="preserve"> </v>
      </c>
      <c r="AR21" s="160" t="str">
        <f t="shared" si="3"/>
        <v xml:space="preserve"> </v>
      </c>
      <c r="AS21" s="160" t="str">
        <f t="shared" si="3"/>
        <v xml:space="preserve"> </v>
      </c>
      <c r="AT21" s="160" t="str">
        <f t="shared" si="3"/>
        <v xml:space="preserve"> </v>
      </c>
      <c r="AU21" s="160" t="str">
        <f t="shared" si="3"/>
        <v xml:space="preserve"> </v>
      </c>
      <c r="AV21" s="160" t="str">
        <f t="shared" si="3"/>
        <v xml:space="preserve"> </v>
      </c>
      <c r="AW21" s="160" t="str">
        <f t="shared" si="3"/>
        <v xml:space="preserve"> </v>
      </c>
      <c r="AX21" s="160" t="str">
        <f t="shared" si="3"/>
        <v xml:space="preserve"> </v>
      </c>
      <c r="AY21" s="160" t="str">
        <f t="shared" si="3"/>
        <v xml:space="preserve"> </v>
      </c>
      <c r="AZ21" s="160" t="str">
        <f t="shared" si="4"/>
        <v xml:space="preserve"> </v>
      </c>
      <c r="BA21" s="160" t="str">
        <f t="shared" si="4"/>
        <v xml:space="preserve"> </v>
      </c>
      <c r="BB21" s="160" t="str">
        <f t="shared" si="4"/>
        <v xml:space="preserve"> </v>
      </c>
      <c r="BC21" s="160" t="str">
        <f t="shared" si="4"/>
        <v xml:space="preserve"> </v>
      </c>
    </row>
    <row r="22" spans="1:55" s="3" customFormat="1" ht="18" customHeight="1" x14ac:dyDescent="0.2">
      <c r="A22" s="155">
        <f>'[1]Впишите фамилии!'!A78</f>
        <v>19</v>
      </c>
      <c r="B22" s="156" t="str">
        <f>'[1]Впишите фамилии!'!B78</f>
        <v>а</v>
      </c>
      <c r="C22" s="157" t="str">
        <f>'[1]Впишите фамилии!'!C78</f>
        <v>Нурдильдинова  Айгерим</v>
      </c>
      <c r="D22" s="155">
        <f>'[1]18.09'!K22</f>
        <v>81</v>
      </c>
      <c r="E22" s="155">
        <f>'[1]6.10'!K22</f>
        <v>58</v>
      </c>
      <c r="F22" s="155">
        <f>'[1]22.10'!K22</f>
        <v>62</v>
      </c>
      <c r="G22" s="155">
        <f>'[1]28.11'!K22</f>
        <v>78</v>
      </c>
      <c r="H22" s="155">
        <f>'[1]10.12'!K22</f>
        <v>0</v>
      </c>
      <c r="I22" s="158">
        <f>'[1]14.01'!K22</f>
        <v>87</v>
      </c>
      <c r="J22" s="158">
        <f>'[1]27.01'!K22</f>
        <v>82</v>
      </c>
      <c r="K22" s="158">
        <f>'[1]5.02'!K22</f>
        <v>93</v>
      </c>
      <c r="L22" s="158">
        <f>'[1]6.02'!K22</f>
        <v>78</v>
      </c>
      <c r="M22" s="158">
        <f>'[1]18.02'!K22</f>
        <v>85</v>
      </c>
      <c r="N22" s="158">
        <f>'[1]11тест'!K22</f>
        <v>0</v>
      </c>
      <c r="O22" s="158">
        <f>'[1]12тест'!K22</f>
        <v>0</v>
      </c>
      <c r="P22" s="158">
        <f>'[1]13тест'!K22</f>
        <v>0</v>
      </c>
      <c r="Q22" s="158">
        <f>'[1]14тест'!K22</f>
        <v>0</v>
      </c>
      <c r="R22" s="158">
        <f>'[1]15тест'!K22</f>
        <v>0</v>
      </c>
      <c r="S22" s="158">
        <f>'[1]16тест'!K22</f>
        <v>0</v>
      </c>
      <c r="T22" s="158">
        <f>'[1]17тест'!K22</f>
        <v>0</v>
      </c>
      <c r="U22" s="158">
        <f>'[1]18тест'!K22</f>
        <v>0</v>
      </c>
      <c r="V22" s="158">
        <f>'[1]19тест'!K22</f>
        <v>0</v>
      </c>
      <c r="W22" s="158">
        <f>'[1]20тест'!K22</f>
        <v>0</v>
      </c>
      <c r="X22" s="158">
        <f>'[1]21тест'!K22</f>
        <v>0</v>
      </c>
      <c r="Y22" s="158">
        <f>'[1]22тест'!K22</f>
        <v>0</v>
      </c>
      <c r="Z22" s="158">
        <f>'[1]23тест'!K22</f>
        <v>0</v>
      </c>
      <c r="AA22" s="158">
        <f>'[1]24тест'!K22</f>
        <v>0</v>
      </c>
      <c r="AB22" s="158">
        <f>'[1]25тест'!K22</f>
        <v>0</v>
      </c>
      <c r="AC22" s="159">
        <f t="shared" si="1"/>
        <v>78.222222222222229</v>
      </c>
      <c r="AD22" s="147">
        <f t="shared" si="2"/>
        <v>9</v>
      </c>
      <c r="AE22" s="160">
        <f t="shared" si="5"/>
        <v>1</v>
      </c>
      <c r="AF22" s="160">
        <f t="shared" si="5"/>
        <v>1</v>
      </c>
      <c r="AG22" s="160">
        <f t="shared" si="5"/>
        <v>1</v>
      </c>
      <c r="AH22" s="160">
        <f t="shared" si="5"/>
        <v>1</v>
      </c>
      <c r="AI22" s="160" t="str">
        <f t="shared" si="5"/>
        <v xml:space="preserve"> </v>
      </c>
      <c r="AJ22" s="160">
        <f t="shared" si="3"/>
        <v>1</v>
      </c>
      <c r="AK22" s="160">
        <f t="shared" si="3"/>
        <v>1</v>
      </c>
      <c r="AL22" s="160">
        <f t="shared" si="3"/>
        <v>1</v>
      </c>
      <c r="AM22" s="160">
        <f t="shared" si="3"/>
        <v>1</v>
      </c>
      <c r="AN22" s="160">
        <f t="shared" si="3"/>
        <v>1</v>
      </c>
      <c r="AO22" s="160" t="str">
        <f t="shared" si="3"/>
        <v xml:space="preserve"> </v>
      </c>
      <c r="AP22" s="160" t="str">
        <f t="shared" si="3"/>
        <v xml:space="preserve"> </v>
      </c>
      <c r="AQ22" s="160" t="str">
        <f t="shared" si="3"/>
        <v xml:space="preserve"> </v>
      </c>
      <c r="AR22" s="160" t="str">
        <f t="shared" si="3"/>
        <v xml:space="preserve"> </v>
      </c>
      <c r="AS22" s="160" t="str">
        <f t="shared" si="3"/>
        <v xml:space="preserve"> </v>
      </c>
      <c r="AT22" s="160" t="str">
        <f t="shared" si="3"/>
        <v xml:space="preserve"> </v>
      </c>
      <c r="AU22" s="160" t="str">
        <f t="shared" si="3"/>
        <v xml:space="preserve"> </v>
      </c>
      <c r="AV22" s="160" t="str">
        <f t="shared" si="3"/>
        <v xml:space="preserve"> </v>
      </c>
      <c r="AW22" s="160" t="str">
        <f t="shared" si="3"/>
        <v xml:space="preserve"> </v>
      </c>
      <c r="AX22" s="160" t="str">
        <f t="shared" si="3"/>
        <v xml:space="preserve"> </v>
      </c>
      <c r="AY22" s="160" t="str">
        <f t="shared" si="3"/>
        <v xml:space="preserve"> </v>
      </c>
      <c r="AZ22" s="160" t="str">
        <f t="shared" si="4"/>
        <v xml:space="preserve"> </v>
      </c>
      <c r="BA22" s="160" t="str">
        <f t="shared" si="4"/>
        <v xml:space="preserve"> </v>
      </c>
      <c r="BB22" s="160" t="str">
        <f t="shared" si="4"/>
        <v xml:space="preserve"> </v>
      </c>
      <c r="BC22" s="160" t="str">
        <f t="shared" si="4"/>
        <v xml:space="preserve"> </v>
      </c>
    </row>
    <row r="23" spans="1:55" s="3" customFormat="1" ht="15.75" hidden="1" customHeight="1" x14ac:dyDescent="0.2">
      <c r="A23" s="155">
        <f>'[1]Впишите фамилии!'!A79</f>
        <v>20</v>
      </c>
      <c r="B23" s="156" t="str">
        <f>'[1]Впишите фамилии!'!B79</f>
        <v>а</v>
      </c>
      <c r="C23" s="157" t="str">
        <f>'[1]Впишите фамилии!'!C79</f>
        <v>Орлова Вероника</v>
      </c>
      <c r="D23" s="155">
        <f>'[1]18.09'!K23</f>
        <v>56</v>
      </c>
      <c r="E23" s="155">
        <f>'[1]6.10'!K23</f>
        <v>71</v>
      </c>
      <c r="F23" s="155">
        <f>'[1]22.10'!K23</f>
        <v>66</v>
      </c>
      <c r="G23" s="155">
        <f>'[1]28.11'!K23</f>
        <v>69</v>
      </c>
      <c r="H23" s="155">
        <f>'[1]10.12'!K23</f>
        <v>65</v>
      </c>
      <c r="I23" s="158">
        <f>'[1]14.01'!K23</f>
        <v>84</v>
      </c>
      <c r="J23" s="158">
        <f>'[1]27.01'!K23</f>
        <v>82</v>
      </c>
      <c r="K23" s="158">
        <f>'[1]5.02'!K23</f>
        <v>87</v>
      </c>
      <c r="L23" s="158">
        <f>'[1]6.02'!K23</f>
        <v>63</v>
      </c>
      <c r="M23" s="158">
        <f>'[1]18.02'!K23</f>
        <v>0</v>
      </c>
      <c r="N23" s="158">
        <f>'[1]11тест'!K23</f>
        <v>0</v>
      </c>
      <c r="O23" s="158">
        <f>'[1]12тест'!K23</f>
        <v>0</v>
      </c>
      <c r="P23" s="158">
        <f>'[1]13тест'!K23</f>
        <v>0</v>
      </c>
      <c r="Q23" s="158">
        <f>'[1]14тест'!K23</f>
        <v>0</v>
      </c>
      <c r="R23" s="158">
        <f>'[1]15тест'!K23</f>
        <v>0</v>
      </c>
      <c r="S23" s="158">
        <f>'[1]16тест'!K23</f>
        <v>0</v>
      </c>
      <c r="T23" s="158">
        <f>'[1]17тест'!K23</f>
        <v>0</v>
      </c>
      <c r="U23" s="158">
        <f>'[1]18тест'!K23</f>
        <v>0</v>
      </c>
      <c r="V23" s="158">
        <f>'[1]19тест'!K23</f>
        <v>0</v>
      </c>
      <c r="W23" s="158">
        <f>'[1]20тест'!K23</f>
        <v>0</v>
      </c>
      <c r="X23" s="158">
        <f>'[1]21тест'!K23</f>
        <v>0</v>
      </c>
      <c r="Y23" s="158">
        <f>'[1]22тест'!K23</f>
        <v>0</v>
      </c>
      <c r="Z23" s="158">
        <f>'[1]23тест'!K23</f>
        <v>0</v>
      </c>
      <c r="AA23" s="158">
        <f>'[1]24тест'!K23</f>
        <v>0</v>
      </c>
      <c r="AB23" s="158">
        <f>'[1]25тест'!K23</f>
        <v>0</v>
      </c>
      <c r="AC23" s="159">
        <f t="shared" si="1"/>
        <v>71.444444444444443</v>
      </c>
      <c r="AD23" s="147">
        <f t="shared" si="2"/>
        <v>9</v>
      </c>
      <c r="AE23" s="160">
        <f t="shared" si="5"/>
        <v>1</v>
      </c>
      <c r="AF23" s="160">
        <f t="shared" si="5"/>
        <v>1</v>
      </c>
      <c r="AG23" s="160">
        <f t="shared" si="5"/>
        <v>1</v>
      </c>
      <c r="AH23" s="160">
        <f t="shared" si="5"/>
        <v>1</v>
      </c>
      <c r="AI23" s="160">
        <f t="shared" si="5"/>
        <v>1</v>
      </c>
      <c r="AJ23" s="160">
        <f t="shared" si="3"/>
        <v>1</v>
      </c>
      <c r="AK23" s="160">
        <f t="shared" si="3"/>
        <v>1</v>
      </c>
      <c r="AL23" s="160">
        <f t="shared" si="3"/>
        <v>1</v>
      </c>
      <c r="AM23" s="160">
        <f t="shared" si="3"/>
        <v>1</v>
      </c>
      <c r="AN23" s="160" t="str">
        <f t="shared" si="3"/>
        <v xml:space="preserve"> </v>
      </c>
      <c r="AO23" s="160" t="str">
        <f t="shared" si="3"/>
        <v xml:space="preserve"> </v>
      </c>
      <c r="AP23" s="160" t="str">
        <f t="shared" si="3"/>
        <v xml:space="preserve"> </v>
      </c>
      <c r="AQ23" s="160" t="str">
        <f t="shared" si="3"/>
        <v xml:space="preserve"> </v>
      </c>
      <c r="AR23" s="160" t="str">
        <f t="shared" si="3"/>
        <v xml:space="preserve"> </v>
      </c>
      <c r="AS23" s="160" t="str">
        <f t="shared" si="3"/>
        <v xml:space="preserve"> </v>
      </c>
      <c r="AT23" s="160" t="str">
        <f t="shared" si="3"/>
        <v xml:space="preserve"> </v>
      </c>
      <c r="AU23" s="160" t="str">
        <f t="shared" si="3"/>
        <v xml:space="preserve"> </v>
      </c>
      <c r="AV23" s="160" t="str">
        <f t="shared" si="3"/>
        <v xml:space="preserve"> </v>
      </c>
      <c r="AW23" s="160" t="str">
        <f t="shared" si="3"/>
        <v xml:space="preserve"> </v>
      </c>
      <c r="AX23" s="160" t="str">
        <f t="shared" si="3"/>
        <v xml:space="preserve"> </v>
      </c>
      <c r="AY23" s="160" t="str">
        <f t="shared" si="3"/>
        <v xml:space="preserve"> </v>
      </c>
      <c r="AZ23" s="160" t="str">
        <f t="shared" si="4"/>
        <v xml:space="preserve"> </v>
      </c>
      <c r="BA23" s="160" t="str">
        <f t="shared" si="4"/>
        <v xml:space="preserve"> </v>
      </c>
      <c r="BB23" s="160" t="str">
        <f t="shared" si="4"/>
        <v xml:space="preserve"> </v>
      </c>
      <c r="BC23" s="160" t="str">
        <f t="shared" si="4"/>
        <v xml:space="preserve"> </v>
      </c>
    </row>
    <row r="24" spans="1:55" s="3" customFormat="1" ht="15.75" hidden="1" customHeight="1" x14ac:dyDescent="0.2">
      <c r="A24" s="155">
        <f>'[1]Впишите фамилии!'!A80</f>
        <v>21</v>
      </c>
      <c r="B24" s="156" t="str">
        <f>'[1]Впишите фамилии!'!B80</f>
        <v>а</v>
      </c>
      <c r="C24" s="157" t="str">
        <f>'[1]Впишите фамилии!'!C80</f>
        <v>Тарасов Максим</v>
      </c>
      <c r="D24" s="155">
        <f>'[1]18.09'!K24</f>
        <v>75</v>
      </c>
      <c r="E24" s="155">
        <f>'[1]6.10'!K24</f>
        <v>64</v>
      </c>
      <c r="F24" s="155">
        <f>'[1]22.10'!K24</f>
        <v>67</v>
      </c>
      <c r="G24" s="155">
        <f>'[1]28.11'!K24</f>
        <v>64</v>
      </c>
      <c r="H24" s="155">
        <f>'[1]10.12'!K24</f>
        <v>54</v>
      </c>
      <c r="I24" s="158">
        <f>'[1]14.01'!K24</f>
        <v>78</v>
      </c>
      <c r="J24" s="158">
        <f>'[1]27.01'!K24</f>
        <v>68</v>
      </c>
      <c r="K24" s="158">
        <f>'[1]5.02'!K24</f>
        <v>61</v>
      </c>
      <c r="L24" s="158">
        <f>'[1]6.02'!K24</f>
        <v>76</v>
      </c>
      <c r="M24" s="158">
        <f>'[1]18.02'!K24</f>
        <v>71</v>
      </c>
      <c r="N24" s="158">
        <f>'[1]11тест'!K24</f>
        <v>0</v>
      </c>
      <c r="O24" s="158">
        <f>'[1]12тест'!K24</f>
        <v>0</v>
      </c>
      <c r="P24" s="158">
        <f>'[1]13тест'!K24</f>
        <v>0</v>
      </c>
      <c r="Q24" s="158">
        <f>'[1]14тест'!K24</f>
        <v>0</v>
      </c>
      <c r="R24" s="158">
        <f>'[1]15тест'!K24</f>
        <v>0</v>
      </c>
      <c r="S24" s="158">
        <f>'[1]16тест'!K24</f>
        <v>0</v>
      </c>
      <c r="T24" s="158">
        <f>'[1]17тест'!K24</f>
        <v>0</v>
      </c>
      <c r="U24" s="158">
        <f>'[1]18тест'!K24</f>
        <v>0</v>
      </c>
      <c r="V24" s="158">
        <f>'[1]19тест'!K24</f>
        <v>0</v>
      </c>
      <c r="W24" s="158">
        <f>'[1]20тест'!K24</f>
        <v>0</v>
      </c>
      <c r="X24" s="158">
        <f>'[1]21тест'!K24</f>
        <v>0</v>
      </c>
      <c r="Y24" s="158">
        <f>'[1]22тест'!K24</f>
        <v>0</v>
      </c>
      <c r="Z24" s="158">
        <f>'[1]23тест'!K24</f>
        <v>0</v>
      </c>
      <c r="AA24" s="158">
        <f>'[1]24тест'!K24</f>
        <v>0</v>
      </c>
      <c r="AB24" s="158">
        <f>'[1]25тест'!K24</f>
        <v>0</v>
      </c>
      <c r="AC24" s="159">
        <f t="shared" si="1"/>
        <v>67.8</v>
      </c>
      <c r="AD24" s="147">
        <f t="shared" si="2"/>
        <v>10</v>
      </c>
      <c r="AE24" s="160">
        <f t="shared" si="5"/>
        <v>1</v>
      </c>
      <c r="AF24" s="160">
        <f t="shared" si="5"/>
        <v>1</v>
      </c>
      <c r="AG24" s="160">
        <f t="shared" si="5"/>
        <v>1</v>
      </c>
      <c r="AH24" s="160">
        <f t="shared" si="5"/>
        <v>1</v>
      </c>
      <c r="AI24" s="160">
        <f t="shared" si="5"/>
        <v>1</v>
      </c>
      <c r="AJ24" s="160">
        <f t="shared" si="3"/>
        <v>1</v>
      </c>
      <c r="AK24" s="160">
        <f t="shared" si="3"/>
        <v>1</v>
      </c>
      <c r="AL24" s="160">
        <f t="shared" si="3"/>
        <v>1</v>
      </c>
      <c r="AM24" s="160">
        <f t="shared" si="3"/>
        <v>1</v>
      </c>
      <c r="AN24" s="160">
        <f t="shared" si="3"/>
        <v>1</v>
      </c>
      <c r="AO24" s="160" t="str">
        <f t="shared" si="3"/>
        <v xml:space="preserve"> </v>
      </c>
      <c r="AP24" s="160" t="str">
        <f t="shared" si="3"/>
        <v xml:space="preserve"> </v>
      </c>
      <c r="AQ24" s="160" t="str">
        <f t="shared" si="3"/>
        <v xml:space="preserve"> </v>
      </c>
      <c r="AR24" s="160" t="str">
        <f t="shared" si="3"/>
        <v xml:space="preserve"> </v>
      </c>
      <c r="AS24" s="160" t="str">
        <f t="shared" si="3"/>
        <v xml:space="preserve"> </v>
      </c>
      <c r="AT24" s="160" t="str">
        <f t="shared" si="3"/>
        <v xml:space="preserve"> </v>
      </c>
      <c r="AU24" s="160" t="str">
        <f t="shared" si="3"/>
        <v xml:space="preserve"> </v>
      </c>
      <c r="AV24" s="160" t="str">
        <f t="shared" si="3"/>
        <v xml:space="preserve"> </v>
      </c>
      <c r="AW24" s="160" t="str">
        <f t="shared" si="3"/>
        <v xml:space="preserve"> </v>
      </c>
      <c r="AX24" s="160" t="str">
        <f t="shared" si="3"/>
        <v xml:space="preserve"> </v>
      </c>
      <c r="AY24" s="160" t="str">
        <f t="shared" si="3"/>
        <v xml:space="preserve"> </v>
      </c>
      <c r="AZ24" s="160" t="str">
        <f t="shared" si="4"/>
        <v xml:space="preserve"> </v>
      </c>
      <c r="BA24" s="160" t="str">
        <f t="shared" si="4"/>
        <v xml:space="preserve"> </v>
      </c>
      <c r="BB24" s="160" t="str">
        <f t="shared" si="4"/>
        <v xml:space="preserve"> </v>
      </c>
      <c r="BC24" s="160" t="str">
        <f t="shared" si="4"/>
        <v xml:space="preserve"> </v>
      </c>
    </row>
    <row r="25" spans="1:55" s="3" customFormat="1" ht="15.75" hidden="1" customHeight="1" x14ac:dyDescent="0.2">
      <c r="A25" s="155">
        <f>'[1]Впишите фамилии!'!A81</f>
        <v>22</v>
      </c>
      <c r="B25" s="156" t="str">
        <f>'[1]Впишите фамилии!'!B81</f>
        <v>а</v>
      </c>
      <c r="C25" s="157" t="str">
        <f>'[1]Впишите фамилии!'!C81</f>
        <v>Цыбулькин Илья</v>
      </c>
      <c r="D25" s="155">
        <f>'[1]18.09'!K25</f>
        <v>65</v>
      </c>
      <c r="E25" s="155">
        <f>'[1]6.10'!K25</f>
        <v>73</v>
      </c>
      <c r="F25" s="155">
        <f>'[1]22.10'!K25</f>
        <v>58</v>
      </c>
      <c r="G25" s="155">
        <f>'[1]28.11'!K25</f>
        <v>72</v>
      </c>
      <c r="H25" s="155">
        <f>'[1]10.12'!K25</f>
        <v>54</v>
      </c>
      <c r="I25" s="158">
        <f>'[1]14.01'!K25</f>
        <v>64</v>
      </c>
      <c r="J25" s="158">
        <f>'[1]27.01'!K25</f>
        <v>80</v>
      </c>
      <c r="K25" s="158">
        <f>'[1]5.02'!K25</f>
        <v>71</v>
      </c>
      <c r="L25" s="158">
        <f>'[1]6.02'!K25</f>
        <v>60</v>
      </c>
      <c r="M25" s="158">
        <f>'[1]18.02'!K25</f>
        <v>66</v>
      </c>
      <c r="N25" s="158">
        <f>'[1]11тест'!K25</f>
        <v>0</v>
      </c>
      <c r="O25" s="158">
        <f>'[1]12тест'!K25</f>
        <v>0</v>
      </c>
      <c r="P25" s="158">
        <f>'[1]13тест'!K25</f>
        <v>0</v>
      </c>
      <c r="Q25" s="158">
        <f>'[1]14тест'!K25</f>
        <v>0</v>
      </c>
      <c r="R25" s="158">
        <f>'[1]15тест'!K25</f>
        <v>0</v>
      </c>
      <c r="S25" s="158">
        <f>'[1]16тест'!K25</f>
        <v>0</v>
      </c>
      <c r="T25" s="158">
        <f>'[1]17тест'!K25</f>
        <v>0</v>
      </c>
      <c r="U25" s="158">
        <f>'[1]18тест'!K25</f>
        <v>0</v>
      </c>
      <c r="V25" s="158">
        <f>'[1]19тест'!K25</f>
        <v>0</v>
      </c>
      <c r="W25" s="158">
        <f>'[1]20тест'!K25</f>
        <v>0</v>
      </c>
      <c r="X25" s="158">
        <f>'[1]21тест'!K25</f>
        <v>0</v>
      </c>
      <c r="Y25" s="158">
        <f>'[1]22тест'!K25</f>
        <v>0</v>
      </c>
      <c r="Z25" s="158">
        <f>'[1]23тест'!K25</f>
        <v>0</v>
      </c>
      <c r="AA25" s="158">
        <f>'[1]24тест'!K25</f>
        <v>0</v>
      </c>
      <c r="AB25" s="158">
        <f>'[1]25тест'!K25</f>
        <v>0</v>
      </c>
      <c r="AC25" s="159">
        <f t="shared" si="1"/>
        <v>66.3</v>
      </c>
      <c r="AD25" s="147">
        <f t="shared" si="2"/>
        <v>10</v>
      </c>
      <c r="AE25" s="160">
        <f t="shared" si="5"/>
        <v>1</v>
      </c>
      <c r="AF25" s="160">
        <f t="shared" si="5"/>
        <v>1</v>
      </c>
      <c r="AG25" s="160">
        <f t="shared" si="5"/>
        <v>1</v>
      </c>
      <c r="AH25" s="160">
        <f t="shared" si="5"/>
        <v>1</v>
      </c>
      <c r="AI25" s="160">
        <f t="shared" si="5"/>
        <v>1</v>
      </c>
      <c r="AJ25" s="160">
        <f t="shared" si="3"/>
        <v>1</v>
      </c>
      <c r="AK25" s="160">
        <f t="shared" si="3"/>
        <v>1</v>
      </c>
      <c r="AL25" s="160">
        <f t="shared" si="3"/>
        <v>1</v>
      </c>
      <c r="AM25" s="160">
        <f t="shared" si="3"/>
        <v>1</v>
      </c>
      <c r="AN25" s="160">
        <f t="shared" si="3"/>
        <v>1</v>
      </c>
      <c r="AO25" s="160" t="str">
        <f t="shared" si="3"/>
        <v xml:space="preserve"> </v>
      </c>
      <c r="AP25" s="160" t="str">
        <f t="shared" si="3"/>
        <v xml:space="preserve"> </v>
      </c>
      <c r="AQ25" s="160" t="str">
        <f t="shared" si="3"/>
        <v xml:space="preserve"> </v>
      </c>
      <c r="AR25" s="160" t="str">
        <f t="shared" si="3"/>
        <v xml:space="preserve"> </v>
      </c>
      <c r="AS25" s="160" t="str">
        <f t="shared" si="3"/>
        <v xml:space="preserve"> </v>
      </c>
      <c r="AT25" s="160" t="str">
        <f t="shared" si="3"/>
        <v xml:space="preserve"> </v>
      </c>
      <c r="AU25" s="160" t="str">
        <f t="shared" si="3"/>
        <v xml:space="preserve"> </v>
      </c>
      <c r="AV25" s="160" t="str">
        <f t="shared" si="3"/>
        <v xml:space="preserve"> </v>
      </c>
      <c r="AW25" s="160" t="str">
        <f t="shared" si="3"/>
        <v xml:space="preserve"> </v>
      </c>
      <c r="AX25" s="160" t="str">
        <f t="shared" si="3"/>
        <v xml:space="preserve"> </v>
      </c>
      <c r="AY25" s="160" t="str">
        <f t="shared" si="3"/>
        <v xml:space="preserve"> </v>
      </c>
      <c r="AZ25" s="160" t="str">
        <f t="shared" si="4"/>
        <v xml:space="preserve"> </v>
      </c>
      <c r="BA25" s="160" t="str">
        <f t="shared" si="4"/>
        <v xml:space="preserve"> </v>
      </c>
      <c r="BB25" s="160" t="str">
        <f t="shared" si="4"/>
        <v xml:space="preserve"> </v>
      </c>
      <c r="BC25" s="160" t="str">
        <f t="shared" si="4"/>
        <v xml:space="preserve"> </v>
      </c>
    </row>
    <row r="26" spans="1:55" s="3" customFormat="1" ht="15.75" hidden="1" customHeight="1" x14ac:dyDescent="0.2">
      <c r="A26" s="155">
        <f>'[1]Впишите фамилии!'!A82</f>
        <v>0</v>
      </c>
      <c r="B26" s="156">
        <f>'[1]Впишите фамилии!'!B82</f>
        <v>0</v>
      </c>
      <c r="C26" s="157">
        <f>'[1]Впишите фамилии!'!C82</f>
        <v>0</v>
      </c>
      <c r="D26" s="155">
        <f>'[1]18.09'!K26</f>
        <v>0</v>
      </c>
      <c r="E26" s="155">
        <f>'[1]6.10'!K26</f>
        <v>0</v>
      </c>
      <c r="F26" s="155">
        <f>'[1]22.10'!K26</f>
        <v>0</v>
      </c>
      <c r="G26" s="155">
        <f>'[1]28.11'!K26</f>
        <v>0</v>
      </c>
      <c r="H26" s="155">
        <f>'[1]10.12'!K26</f>
        <v>0</v>
      </c>
      <c r="I26" s="158">
        <f>'[1]14.01'!K26</f>
        <v>0</v>
      </c>
      <c r="J26" s="158">
        <f>'[1]27.01'!K26</f>
        <v>0</v>
      </c>
      <c r="K26" s="158">
        <f>'[1]5.02'!K26</f>
        <v>0</v>
      </c>
      <c r="L26" s="158">
        <f>'[1]6.02'!K26</f>
        <v>0</v>
      </c>
      <c r="M26" s="158">
        <f>'[1]18.02'!K26</f>
        <v>0</v>
      </c>
      <c r="N26" s="158">
        <f>'[1]11тест'!K26</f>
        <v>0</v>
      </c>
      <c r="O26" s="158">
        <f>'[1]12тест'!K26</f>
        <v>0</v>
      </c>
      <c r="P26" s="158">
        <f>'[1]13тест'!K26</f>
        <v>0</v>
      </c>
      <c r="Q26" s="158">
        <f>'[1]14тест'!K26</f>
        <v>0</v>
      </c>
      <c r="R26" s="158">
        <f>'[1]15тест'!K26</f>
        <v>0</v>
      </c>
      <c r="S26" s="158">
        <f>'[1]16тест'!K26</f>
        <v>0</v>
      </c>
      <c r="T26" s="158">
        <f>'[1]17тест'!K26</f>
        <v>0</v>
      </c>
      <c r="U26" s="158">
        <f>'[1]18тест'!K26</f>
        <v>0</v>
      </c>
      <c r="V26" s="158">
        <f>'[1]19тест'!K26</f>
        <v>0</v>
      </c>
      <c r="W26" s="158">
        <f>'[1]20тест'!K26</f>
        <v>0</v>
      </c>
      <c r="X26" s="158">
        <f>'[1]21тест'!K26</f>
        <v>0</v>
      </c>
      <c r="Y26" s="158">
        <f>'[1]22тест'!K26</f>
        <v>0</v>
      </c>
      <c r="Z26" s="158">
        <f>'[1]23тест'!K26</f>
        <v>0</v>
      </c>
      <c r="AA26" s="158">
        <f>'[1]24тест'!K26</f>
        <v>0</v>
      </c>
      <c r="AB26" s="158">
        <f>'[1]25тест'!K26</f>
        <v>0</v>
      </c>
      <c r="AC26" s="159" t="e">
        <f t="shared" si="1"/>
        <v>#DIV/0!</v>
      </c>
      <c r="AD26" s="147">
        <f t="shared" si="2"/>
        <v>0</v>
      </c>
      <c r="AE26" s="160" t="str">
        <f t="shared" si="5"/>
        <v xml:space="preserve"> </v>
      </c>
      <c r="AF26" s="160" t="str">
        <f t="shared" si="5"/>
        <v xml:space="preserve"> </v>
      </c>
      <c r="AG26" s="160" t="str">
        <f t="shared" si="5"/>
        <v xml:space="preserve"> </v>
      </c>
      <c r="AH26" s="160" t="str">
        <f t="shared" si="5"/>
        <v xml:space="preserve"> </v>
      </c>
      <c r="AI26" s="160" t="str">
        <f t="shared" si="5"/>
        <v xml:space="preserve"> </v>
      </c>
      <c r="AJ26" s="160" t="str">
        <f t="shared" si="3"/>
        <v xml:space="preserve"> </v>
      </c>
      <c r="AK26" s="160" t="str">
        <f t="shared" si="3"/>
        <v xml:space="preserve"> </v>
      </c>
      <c r="AL26" s="160" t="str">
        <f t="shared" si="3"/>
        <v xml:space="preserve"> </v>
      </c>
      <c r="AM26" s="160" t="str">
        <f t="shared" si="3"/>
        <v xml:space="preserve"> </v>
      </c>
      <c r="AN26" s="160" t="str">
        <f t="shared" si="3"/>
        <v xml:space="preserve"> </v>
      </c>
      <c r="AO26" s="160" t="str">
        <f t="shared" si="3"/>
        <v xml:space="preserve"> </v>
      </c>
      <c r="AP26" s="160" t="str">
        <f t="shared" si="3"/>
        <v xml:space="preserve"> </v>
      </c>
      <c r="AQ26" s="160" t="str">
        <f t="shared" si="3"/>
        <v xml:space="preserve"> </v>
      </c>
      <c r="AR26" s="160" t="str">
        <f t="shared" si="3"/>
        <v xml:space="preserve"> </v>
      </c>
      <c r="AS26" s="160" t="str">
        <f t="shared" si="3"/>
        <v xml:space="preserve"> </v>
      </c>
      <c r="AT26" s="160" t="str">
        <f t="shared" si="3"/>
        <v xml:space="preserve"> </v>
      </c>
      <c r="AU26" s="160" t="str">
        <f t="shared" si="3"/>
        <v xml:space="preserve"> </v>
      </c>
      <c r="AV26" s="160" t="str">
        <f t="shared" si="3"/>
        <v xml:space="preserve"> </v>
      </c>
      <c r="AW26" s="160" t="str">
        <f t="shared" si="3"/>
        <v xml:space="preserve"> </v>
      </c>
      <c r="AX26" s="160" t="str">
        <f t="shared" si="3"/>
        <v xml:space="preserve"> </v>
      </c>
      <c r="AY26" s="160" t="str">
        <f t="shared" si="3"/>
        <v xml:space="preserve"> </v>
      </c>
      <c r="AZ26" s="160" t="str">
        <f t="shared" si="4"/>
        <v xml:space="preserve"> </v>
      </c>
      <c r="BA26" s="160" t="str">
        <f t="shared" si="4"/>
        <v xml:space="preserve"> </v>
      </c>
      <c r="BB26" s="160" t="str">
        <f t="shared" si="4"/>
        <v xml:space="preserve"> </v>
      </c>
      <c r="BC26" s="160" t="str">
        <f t="shared" si="4"/>
        <v xml:space="preserve"> </v>
      </c>
    </row>
    <row r="27" spans="1:55" s="3" customFormat="1" ht="15.75" hidden="1" customHeight="1" x14ac:dyDescent="0.2">
      <c r="A27" s="155">
        <f>'[1]Впишите фамилии!'!A83</f>
        <v>0</v>
      </c>
      <c r="B27" s="156">
        <f>'[1]Впишите фамилии!'!B83</f>
        <v>0</v>
      </c>
      <c r="C27" s="157">
        <f>'[1]Впишите фамилии!'!C83</f>
        <v>0</v>
      </c>
      <c r="D27" s="155">
        <f>'[1]18.09'!K27</f>
        <v>0</v>
      </c>
      <c r="E27" s="155">
        <f>'[1]6.10'!K27</f>
        <v>0</v>
      </c>
      <c r="F27" s="155">
        <f>'[1]22.10'!K27</f>
        <v>0</v>
      </c>
      <c r="G27" s="155">
        <f>'[1]28.11'!K27</f>
        <v>0</v>
      </c>
      <c r="H27" s="155">
        <f>'[1]10.12'!K27</f>
        <v>0</v>
      </c>
      <c r="I27" s="158">
        <f>'[1]14.01'!K27</f>
        <v>0</v>
      </c>
      <c r="J27" s="158">
        <f>'[1]27.01'!K27</f>
        <v>0</v>
      </c>
      <c r="K27" s="158">
        <f>'[1]5.02'!K27</f>
        <v>0</v>
      </c>
      <c r="L27" s="158">
        <f>'[1]6.02'!K27</f>
        <v>0</v>
      </c>
      <c r="M27" s="158">
        <f>'[1]18.02'!K27</f>
        <v>0</v>
      </c>
      <c r="N27" s="158">
        <f>'[1]11тест'!K27</f>
        <v>0</v>
      </c>
      <c r="O27" s="158">
        <f>'[1]12тест'!K27</f>
        <v>0</v>
      </c>
      <c r="P27" s="158">
        <f>'[1]13тест'!K27</f>
        <v>0</v>
      </c>
      <c r="Q27" s="158">
        <f>'[1]14тест'!K27</f>
        <v>0</v>
      </c>
      <c r="R27" s="158">
        <f>'[1]15тест'!K27</f>
        <v>0</v>
      </c>
      <c r="S27" s="158">
        <f>'[1]16тест'!K27</f>
        <v>0</v>
      </c>
      <c r="T27" s="158">
        <f>'[1]17тест'!K27</f>
        <v>0</v>
      </c>
      <c r="U27" s="158">
        <f>'[1]18тест'!K27</f>
        <v>0</v>
      </c>
      <c r="V27" s="158">
        <f>'[1]19тест'!K27</f>
        <v>0</v>
      </c>
      <c r="W27" s="158">
        <f>'[1]20тест'!K27</f>
        <v>0</v>
      </c>
      <c r="X27" s="158">
        <f>'[1]21тест'!K27</f>
        <v>0</v>
      </c>
      <c r="Y27" s="158">
        <f>'[1]22тест'!K27</f>
        <v>0</v>
      </c>
      <c r="Z27" s="158">
        <f>'[1]23тест'!K27</f>
        <v>0</v>
      </c>
      <c r="AA27" s="158">
        <f>'[1]24тест'!K27</f>
        <v>0</v>
      </c>
      <c r="AB27" s="158">
        <f>'[1]25тест'!K27</f>
        <v>0</v>
      </c>
      <c r="AC27" s="159" t="e">
        <f t="shared" si="1"/>
        <v>#DIV/0!</v>
      </c>
      <c r="AD27" s="147">
        <f t="shared" si="2"/>
        <v>0</v>
      </c>
      <c r="AE27" s="160" t="str">
        <f t="shared" si="5"/>
        <v xml:space="preserve"> </v>
      </c>
      <c r="AF27" s="160" t="str">
        <f t="shared" si="5"/>
        <v xml:space="preserve"> </v>
      </c>
      <c r="AG27" s="160" t="str">
        <f t="shared" si="5"/>
        <v xml:space="preserve"> </v>
      </c>
      <c r="AH27" s="160" t="str">
        <f t="shared" si="5"/>
        <v xml:space="preserve"> </v>
      </c>
      <c r="AI27" s="160" t="str">
        <f t="shared" si="5"/>
        <v xml:space="preserve"> </v>
      </c>
      <c r="AJ27" s="160" t="str">
        <f t="shared" si="3"/>
        <v xml:space="preserve"> </v>
      </c>
      <c r="AK27" s="160" t="str">
        <f t="shared" si="3"/>
        <v xml:space="preserve"> </v>
      </c>
      <c r="AL27" s="160" t="str">
        <f t="shared" si="3"/>
        <v xml:space="preserve"> </v>
      </c>
      <c r="AM27" s="160" t="str">
        <f t="shared" si="3"/>
        <v xml:space="preserve"> </v>
      </c>
      <c r="AN27" s="160" t="str">
        <f t="shared" si="3"/>
        <v xml:space="preserve"> </v>
      </c>
      <c r="AO27" s="160" t="str">
        <f t="shared" si="3"/>
        <v xml:space="preserve"> </v>
      </c>
      <c r="AP27" s="160" t="str">
        <f t="shared" si="3"/>
        <v xml:space="preserve"> </v>
      </c>
      <c r="AQ27" s="160" t="str">
        <f t="shared" si="3"/>
        <v xml:space="preserve"> </v>
      </c>
      <c r="AR27" s="160" t="str">
        <f t="shared" si="3"/>
        <v xml:space="preserve"> </v>
      </c>
      <c r="AS27" s="160" t="str">
        <f t="shared" si="3"/>
        <v xml:space="preserve"> </v>
      </c>
      <c r="AT27" s="160" t="str">
        <f t="shared" si="3"/>
        <v xml:space="preserve"> </v>
      </c>
      <c r="AU27" s="160" t="str">
        <f t="shared" si="3"/>
        <v xml:space="preserve"> </v>
      </c>
      <c r="AV27" s="160" t="str">
        <f t="shared" si="3"/>
        <v xml:space="preserve"> </v>
      </c>
      <c r="AW27" s="160" t="str">
        <f t="shared" si="3"/>
        <v xml:space="preserve"> </v>
      </c>
      <c r="AX27" s="160" t="str">
        <f t="shared" si="3"/>
        <v xml:space="preserve"> </v>
      </c>
      <c r="AY27" s="160" t="str">
        <f t="shared" si="3"/>
        <v xml:space="preserve"> </v>
      </c>
      <c r="AZ27" s="160" t="str">
        <f t="shared" si="4"/>
        <v xml:space="preserve"> </v>
      </c>
      <c r="BA27" s="160" t="str">
        <f t="shared" si="4"/>
        <v xml:space="preserve"> </v>
      </c>
      <c r="BB27" s="160" t="str">
        <f t="shared" si="4"/>
        <v xml:space="preserve"> </v>
      </c>
      <c r="BC27" s="160" t="str">
        <f t="shared" si="4"/>
        <v xml:space="preserve"> </v>
      </c>
    </row>
    <row r="28" spans="1:55" s="3" customFormat="1" ht="15.75" hidden="1" customHeight="1" x14ac:dyDescent="0.2">
      <c r="A28" s="155">
        <f>'[1]Впишите фамилии!'!A84</f>
        <v>0</v>
      </c>
      <c r="B28" s="156">
        <f>'[1]Впишите фамилии!'!B84</f>
        <v>0</v>
      </c>
      <c r="C28" s="157">
        <f>'[1]Впишите фамилии!'!C84</f>
        <v>0</v>
      </c>
      <c r="D28" s="155">
        <f>'[1]18.09'!K28</f>
        <v>0</v>
      </c>
      <c r="E28" s="155">
        <f>'[1]6.10'!K28</f>
        <v>0</v>
      </c>
      <c r="F28" s="155">
        <f>'[1]22.10'!K28</f>
        <v>0</v>
      </c>
      <c r="G28" s="155">
        <f>'[1]28.11'!K28</f>
        <v>0</v>
      </c>
      <c r="H28" s="155">
        <f>'[1]10.12'!K28</f>
        <v>0</v>
      </c>
      <c r="I28" s="158">
        <f>'[1]14.01'!K28</f>
        <v>0</v>
      </c>
      <c r="J28" s="158">
        <f>'[1]27.01'!K28</f>
        <v>0</v>
      </c>
      <c r="K28" s="158">
        <f>'[1]5.02'!K28</f>
        <v>0</v>
      </c>
      <c r="L28" s="158">
        <f>'[1]6.02'!K28</f>
        <v>0</v>
      </c>
      <c r="M28" s="158">
        <f>'[1]18.02'!K28</f>
        <v>0</v>
      </c>
      <c r="N28" s="158">
        <f>'[1]11тест'!K28</f>
        <v>0</v>
      </c>
      <c r="O28" s="158">
        <f>'[1]12тест'!K28</f>
        <v>0</v>
      </c>
      <c r="P28" s="158">
        <f>'[1]13тест'!K28</f>
        <v>0</v>
      </c>
      <c r="Q28" s="158">
        <f>'[1]14тест'!K28</f>
        <v>0</v>
      </c>
      <c r="R28" s="158">
        <f>'[1]15тест'!K28</f>
        <v>0</v>
      </c>
      <c r="S28" s="158">
        <f>'[1]16тест'!K28</f>
        <v>0</v>
      </c>
      <c r="T28" s="158">
        <f>'[1]17тест'!K28</f>
        <v>0</v>
      </c>
      <c r="U28" s="158">
        <f>'[1]18тест'!K28</f>
        <v>0</v>
      </c>
      <c r="V28" s="158">
        <f>'[1]19тест'!K28</f>
        <v>0</v>
      </c>
      <c r="W28" s="158">
        <f>'[1]20тест'!K28</f>
        <v>0</v>
      </c>
      <c r="X28" s="158">
        <f>'[1]21тест'!K28</f>
        <v>0</v>
      </c>
      <c r="Y28" s="158">
        <f>'[1]22тест'!K28</f>
        <v>0</v>
      </c>
      <c r="Z28" s="158">
        <f>'[1]23тест'!K28</f>
        <v>0</v>
      </c>
      <c r="AA28" s="158">
        <f>'[1]24тест'!K28</f>
        <v>0</v>
      </c>
      <c r="AB28" s="158">
        <f>'[1]25тест'!K28</f>
        <v>0</v>
      </c>
      <c r="AC28" s="159" t="e">
        <f t="shared" si="1"/>
        <v>#DIV/0!</v>
      </c>
      <c r="AD28" s="147">
        <f t="shared" si="2"/>
        <v>0</v>
      </c>
      <c r="AE28" s="160" t="str">
        <f t="shared" si="5"/>
        <v xml:space="preserve"> </v>
      </c>
      <c r="AF28" s="160" t="str">
        <f t="shared" si="5"/>
        <v xml:space="preserve"> </v>
      </c>
      <c r="AG28" s="160" t="str">
        <f t="shared" si="5"/>
        <v xml:space="preserve"> </v>
      </c>
      <c r="AH28" s="160" t="str">
        <f t="shared" si="5"/>
        <v xml:space="preserve"> </v>
      </c>
      <c r="AI28" s="160" t="str">
        <f t="shared" si="5"/>
        <v xml:space="preserve"> </v>
      </c>
      <c r="AJ28" s="160" t="str">
        <f t="shared" si="3"/>
        <v xml:space="preserve"> </v>
      </c>
      <c r="AK28" s="160" t="str">
        <f t="shared" si="3"/>
        <v xml:space="preserve"> </v>
      </c>
      <c r="AL28" s="160" t="str">
        <f t="shared" si="3"/>
        <v xml:space="preserve"> </v>
      </c>
      <c r="AM28" s="160" t="str">
        <f t="shared" si="3"/>
        <v xml:space="preserve"> </v>
      </c>
      <c r="AN28" s="160" t="str">
        <f t="shared" si="3"/>
        <v xml:space="preserve"> </v>
      </c>
      <c r="AO28" s="160" t="str">
        <f t="shared" si="3"/>
        <v xml:space="preserve"> </v>
      </c>
      <c r="AP28" s="160" t="str">
        <f t="shared" si="3"/>
        <v xml:space="preserve"> </v>
      </c>
      <c r="AQ28" s="160" t="str">
        <f t="shared" si="3"/>
        <v xml:space="preserve"> </v>
      </c>
      <c r="AR28" s="160" t="str">
        <f t="shared" si="3"/>
        <v xml:space="preserve"> </v>
      </c>
      <c r="AS28" s="160" t="str">
        <f t="shared" si="3"/>
        <v xml:space="preserve"> </v>
      </c>
      <c r="AT28" s="160" t="str">
        <f t="shared" si="3"/>
        <v xml:space="preserve"> </v>
      </c>
      <c r="AU28" s="160" t="str">
        <f t="shared" si="3"/>
        <v xml:space="preserve"> </v>
      </c>
      <c r="AV28" s="160" t="str">
        <f t="shared" si="3"/>
        <v xml:space="preserve"> </v>
      </c>
      <c r="AW28" s="160" t="str">
        <f t="shared" si="3"/>
        <v xml:space="preserve"> </v>
      </c>
      <c r="AX28" s="160" t="str">
        <f t="shared" si="3"/>
        <v xml:space="preserve"> </v>
      </c>
      <c r="AY28" s="160" t="str">
        <f t="shared" si="3"/>
        <v xml:space="preserve"> </v>
      </c>
      <c r="AZ28" s="160" t="str">
        <f t="shared" si="4"/>
        <v xml:space="preserve"> </v>
      </c>
      <c r="BA28" s="160" t="str">
        <f t="shared" si="4"/>
        <v xml:space="preserve"> </v>
      </c>
      <c r="BB28" s="160" t="str">
        <f t="shared" si="4"/>
        <v xml:space="preserve"> </v>
      </c>
      <c r="BC28" s="160" t="str">
        <f t="shared" si="4"/>
        <v xml:space="preserve"> </v>
      </c>
    </row>
    <row r="29" spans="1:55" s="3" customFormat="1" ht="15.75" hidden="1" customHeight="1" x14ac:dyDescent="0.2">
      <c r="A29" s="155">
        <f>'[1]Впишите фамилии!'!A85</f>
        <v>0</v>
      </c>
      <c r="B29" s="156">
        <f>'[1]Впишите фамилии!'!B85</f>
        <v>0</v>
      </c>
      <c r="C29" s="157">
        <f>'[1]Впишите фамилии!'!C85</f>
        <v>0</v>
      </c>
      <c r="D29" s="155">
        <f>'[1]18.09'!K29</f>
        <v>0</v>
      </c>
      <c r="E29" s="155">
        <f>'[1]6.10'!K29</f>
        <v>0</v>
      </c>
      <c r="F29" s="155">
        <f>'[1]22.10'!K29</f>
        <v>0</v>
      </c>
      <c r="G29" s="155">
        <f>'[1]28.11'!K29</f>
        <v>0</v>
      </c>
      <c r="H29" s="155">
        <f>'[1]10.12'!K29</f>
        <v>0</v>
      </c>
      <c r="I29" s="158">
        <f>'[1]14.01'!K29</f>
        <v>0</v>
      </c>
      <c r="J29" s="158">
        <f>'[1]27.01'!K29</f>
        <v>0</v>
      </c>
      <c r="K29" s="158">
        <f>'[1]5.02'!K29</f>
        <v>0</v>
      </c>
      <c r="L29" s="158">
        <f>'[1]6.02'!K29</f>
        <v>0</v>
      </c>
      <c r="M29" s="158">
        <f>'[1]18.02'!K29</f>
        <v>0</v>
      </c>
      <c r="N29" s="158">
        <f>'[1]11тест'!K29</f>
        <v>0</v>
      </c>
      <c r="O29" s="158">
        <f>'[1]12тест'!K29</f>
        <v>0</v>
      </c>
      <c r="P29" s="158">
        <f>'[1]13тест'!K29</f>
        <v>0</v>
      </c>
      <c r="Q29" s="158">
        <f>'[1]14тест'!K29</f>
        <v>0</v>
      </c>
      <c r="R29" s="158">
        <f>'[1]15тест'!K29</f>
        <v>0</v>
      </c>
      <c r="S29" s="158">
        <f>'[1]16тест'!K29</f>
        <v>0</v>
      </c>
      <c r="T29" s="158">
        <f>'[1]17тест'!K29</f>
        <v>0</v>
      </c>
      <c r="U29" s="158">
        <f>'[1]18тест'!K29</f>
        <v>0</v>
      </c>
      <c r="V29" s="158">
        <f>'[1]19тест'!K29</f>
        <v>0</v>
      </c>
      <c r="W29" s="158">
        <f>'[1]20тест'!K29</f>
        <v>0</v>
      </c>
      <c r="X29" s="158">
        <f>'[1]21тест'!K29</f>
        <v>0</v>
      </c>
      <c r="Y29" s="158">
        <f>'[1]22тест'!K29</f>
        <v>0</v>
      </c>
      <c r="Z29" s="158">
        <f>'[1]23тест'!K29</f>
        <v>0</v>
      </c>
      <c r="AA29" s="158">
        <f>'[1]24тест'!K29</f>
        <v>0</v>
      </c>
      <c r="AB29" s="158">
        <f>'[1]25тест'!K29</f>
        <v>0</v>
      </c>
      <c r="AC29" s="159" t="e">
        <f t="shared" si="1"/>
        <v>#DIV/0!</v>
      </c>
      <c r="AD29" s="147">
        <f t="shared" si="2"/>
        <v>0</v>
      </c>
      <c r="AE29" s="160" t="str">
        <f t="shared" si="5"/>
        <v xml:space="preserve"> </v>
      </c>
      <c r="AF29" s="160" t="str">
        <f t="shared" si="5"/>
        <v xml:space="preserve"> </v>
      </c>
      <c r="AG29" s="160" t="str">
        <f t="shared" si="5"/>
        <v xml:space="preserve"> </v>
      </c>
      <c r="AH29" s="160" t="str">
        <f t="shared" si="5"/>
        <v xml:space="preserve"> </v>
      </c>
      <c r="AI29" s="160" t="str">
        <f t="shared" si="5"/>
        <v xml:space="preserve"> </v>
      </c>
      <c r="AJ29" s="160" t="str">
        <f t="shared" si="3"/>
        <v xml:space="preserve"> </v>
      </c>
      <c r="AK29" s="160" t="str">
        <f t="shared" si="3"/>
        <v xml:space="preserve"> </v>
      </c>
      <c r="AL29" s="160" t="str">
        <f t="shared" si="3"/>
        <v xml:space="preserve"> </v>
      </c>
      <c r="AM29" s="160" t="str">
        <f t="shared" si="3"/>
        <v xml:space="preserve"> </v>
      </c>
      <c r="AN29" s="160" t="str">
        <f t="shared" si="3"/>
        <v xml:space="preserve"> </v>
      </c>
      <c r="AO29" s="160" t="str">
        <f t="shared" si="3"/>
        <v xml:space="preserve"> </v>
      </c>
      <c r="AP29" s="160" t="str">
        <f t="shared" si="3"/>
        <v xml:space="preserve"> </v>
      </c>
      <c r="AQ29" s="160" t="str">
        <f t="shared" si="3"/>
        <v xml:space="preserve"> </v>
      </c>
      <c r="AR29" s="160" t="str">
        <f t="shared" si="3"/>
        <v xml:space="preserve"> </v>
      </c>
      <c r="AS29" s="160" t="str">
        <f t="shared" si="3"/>
        <v xml:space="preserve"> </v>
      </c>
      <c r="AT29" s="160" t="str">
        <f t="shared" si="3"/>
        <v xml:space="preserve"> </v>
      </c>
      <c r="AU29" s="160" t="str">
        <f t="shared" si="3"/>
        <v xml:space="preserve"> </v>
      </c>
      <c r="AV29" s="160" t="str">
        <f t="shared" si="3"/>
        <v xml:space="preserve"> </v>
      </c>
      <c r="AW29" s="160" t="str">
        <f t="shared" si="3"/>
        <v xml:space="preserve"> </v>
      </c>
      <c r="AX29" s="160" t="str">
        <f t="shared" si="3"/>
        <v xml:space="preserve"> </v>
      </c>
      <c r="AY29" s="160" t="str">
        <f t="shared" ref="AY29:BB119" si="6">IF(X29&gt;0,1," " )</f>
        <v xml:space="preserve"> </v>
      </c>
      <c r="AZ29" s="160" t="str">
        <f t="shared" si="4"/>
        <v xml:space="preserve"> </v>
      </c>
      <c r="BA29" s="160" t="str">
        <f t="shared" si="4"/>
        <v xml:space="preserve"> </v>
      </c>
      <c r="BB29" s="160" t="str">
        <f t="shared" si="4"/>
        <v xml:space="preserve"> </v>
      </c>
      <c r="BC29" s="160" t="str">
        <f t="shared" si="4"/>
        <v xml:space="preserve"> </v>
      </c>
    </row>
    <row r="30" spans="1:55" ht="15.75" hidden="1" customHeight="1" x14ac:dyDescent="0.25">
      <c r="A30" s="155">
        <f>'[1]Впишите фамилии!'!A86</f>
        <v>0</v>
      </c>
      <c r="B30" s="156">
        <f>'[1]Впишите фамилии!'!B86</f>
        <v>0</v>
      </c>
      <c r="C30" s="157">
        <f>'[1]Впишите фамилии!'!C86</f>
        <v>0</v>
      </c>
      <c r="D30" s="155">
        <f>'[1]18.09'!K30</f>
        <v>0</v>
      </c>
      <c r="E30" s="155">
        <f>'[1]6.10'!K30</f>
        <v>0</v>
      </c>
      <c r="F30" s="155">
        <f>'[1]22.10'!K30</f>
        <v>0</v>
      </c>
      <c r="G30" s="155">
        <f>'[1]28.11'!K30</f>
        <v>0</v>
      </c>
      <c r="H30" s="155">
        <f>'[1]10.12'!K30</f>
        <v>0</v>
      </c>
      <c r="I30" s="158">
        <f>'[1]14.01'!K30</f>
        <v>0</v>
      </c>
      <c r="J30" s="158">
        <f>'[1]27.01'!K30</f>
        <v>0</v>
      </c>
      <c r="K30" s="158">
        <f>'[1]5.02'!K30</f>
        <v>0</v>
      </c>
      <c r="L30" s="158">
        <f>'[1]6.02'!K30</f>
        <v>0</v>
      </c>
      <c r="M30" s="158">
        <f>'[1]18.02'!K30</f>
        <v>0</v>
      </c>
      <c r="N30" s="158">
        <f>'[1]11тест'!K30</f>
        <v>0</v>
      </c>
      <c r="O30" s="158">
        <f>'[1]12тест'!K30</f>
        <v>0</v>
      </c>
      <c r="P30" s="158">
        <f>'[1]13тест'!K30</f>
        <v>0</v>
      </c>
      <c r="Q30" s="158">
        <f>'[1]14тест'!K30</f>
        <v>0</v>
      </c>
      <c r="R30" s="158">
        <f>'[1]15тест'!K30</f>
        <v>0</v>
      </c>
      <c r="S30" s="158">
        <f>'[1]16тест'!K30</f>
        <v>0</v>
      </c>
      <c r="T30" s="158">
        <f>'[1]17тест'!K30</f>
        <v>0</v>
      </c>
      <c r="U30" s="158">
        <f>'[1]18тест'!K30</f>
        <v>0</v>
      </c>
      <c r="V30" s="158">
        <f>'[1]19тест'!K30</f>
        <v>0</v>
      </c>
      <c r="W30" s="158">
        <f>'[1]20тест'!K30</f>
        <v>0</v>
      </c>
      <c r="X30" s="158">
        <f>'[1]21тест'!K30</f>
        <v>0</v>
      </c>
      <c r="Y30" s="158">
        <f>'[1]22тест'!K30</f>
        <v>0</v>
      </c>
      <c r="Z30" s="158">
        <f>'[1]23тест'!K30</f>
        <v>0</v>
      </c>
      <c r="AA30" s="158">
        <f>'[1]24тест'!K30</f>
        <v>0</v>
      </c>
      <c r="AB30" s="158">
        <f>'[1]25тест'!K30</f>
        <v>0</v>
      </c>
      <c r="AC30" s="159" t="e">
        <f t="shared" si="1"/>
        <v>#DIV/0!</v>
      </c>
      <c r="AD30" s="147">
        <f t="shared" si="2"/>
        <v>0</v>
      </c>
      <c r="AE30" s="160" t="str">
        <f t="shared" si="5"/>
        <v xml:space="preserve"> </v>
      </c>
      <c r="AF30" s="160" t="str">
        <f t="shared" si="5"/>
        <v xml:space="preserve"> </v>
      </c>
      <c r="AG30" s="160" t="str">
        <f t="shared" si="5"/>
        <v xml:space="preserve"> </v>
      </c>
      <c r="AH30" s="160" t="str">
        <f t="shared" si="5"/>
        <v xml:space="preserve"> </v>
      </c>
      <c r="AI30" s="160" t="str">
        <f t="shared" si="5"/>
        <v xml:space="preserve"> </v>
      </c>
      <c r="AJ30" s="160" t="str">
        <f t="shared" si="5"/>
        <v xml:space="preserve"> </v>
      </c>
      <c r="AK30" s="160" t="str">
        <f t="shared" si="5"/>
        <v xml:space="preserve"> </v>
      </c>
      <c r="AL30" s="160" t="str">
        <f t="shared" si="5"/>
        <v xml:space="preserve"> </v>
      </c>
      <c r="AM30" s="160" t="str">
        <f t="shared" si="5"/>
        <v xml:space="preserve"> </v>
      </c>
      <c r="AN30" s="160" t="str">
        <f t="shared" si="5"/>
        <v xml:space="preserve"> </v>
      </c>
      <c r="AO30" s="160" t="str">
        <f t="shared" si="5"/>
        <v xml:space="preserve"> </v>
      </c>
      <c r="AP30" s="160" t="str">
        <f t="shared" si="5"/>
        <v xml:space="preserve"> </v>
      </c>
      <c r="AQ30" s="160" t="str">
        <f t="shared" si="5"/>
        <v xml:space="preserve"> </v>
      </c>
      <c r="AR30" s="160" t="str">
        <f t="shared" si="5"/>
        <v xml:space="preserve"> </v>
      </c>
      <c r="AS30" s="160" t="str">
        <f t="shared" si="5"/>
        <v xml:space="preserve"> </v>
      </c>
      <c r="AT30" s="160" t="str">
        <f t="shared" si="5"/>
        <v xml:space="preserve"> </v>
      </c>
      <c r="AU30" s="160" t="str">
        <f t="shared" ref="AU30:AX120" si="7">IF(T30&gt;0,1," " )</f>
        <v xml:space="preserve"> </v>
      </c>
      <c r="AV30" s="160" t="str">
        <f t="shared" si="7"/>
        <v xml:space="preserve"> </v>
      </c>
      <c r="AW30" s="160" t="str">
        <f t="shared" si="7"/>
        <v xml:space="preserve"> </v>
      </c>
      <c r="AX30" s="160" t="str">
        <f t="shared" si="7"/>
        <v xml:space="preserve"> </v>
      </c>
      <c r="AY30" s="160" t="str">
        <f t="shared" si="6"/>
        <v xml:space="preserve"> </v>
      </c>
      <c r="AZ30" s="160" t="str">
        <f t="shared" si="4"/>
        <v xml:space="preserve"> </v>
      </c>
      <c r="BA30" s="160" t="str">
        <f t="shared" si="4"/>
        <v xml:space="preserve"> </v>
      </c>
      <c r="BB30" s="160" t="str">
        <f t="shared" si="4"/>
        <v xml:space="preserve"> </v>
      </c>
      <c r="BC30" s="160" t="str">
        <f t="shared" si="4"/>
        <v xml:space="preserve"> </v>
      </c>
    </row>
    <row r="31" spans="1:55" s="161" customFormat="1" ht="15.75" hidden="1" customHeight="1" x14ac:dyDescent="0.2">
      <c r="A31" s="155">
        <f>'[1]Впишите фамилии!'!A87</f>
        <v>0</v>
      </c>
      <c r="B31" s="156">
        <f>'[1]Впишите фамилии!'!B87</f>
        <v>0</v>
      </c>
      <c r="C31" s="157">
        <f>'[1]Впишите фамилии!'!C87</f>
        <v>0</v>
      </c>
      <c r="D31" s="155">
        <f>'[1]18.09'!K31</f>
        <v>0</v>
      </c>
      <c r="E31" s="155">
        <f>'[1]6.10'!K31</f>
        <v>0</v>
      </c>
      <c r="F31" s="155">
        <f>'[1]22.10'!K31</f>
        <v>0</v>
      </c>
      <c r="G31" s="155">
        <f>'[1]28.11'!K31</f>
        <v>0</v>
      </c>
      <c r="H31" s="155">
        <f>'[1]10.12'!K31</f>
        <v>0</v>
      </c>
      <c r="I31" s="158">
        <f>'[1]14.01'!K31</f>
        <v>0</v>
      </c>
      <c r="J31" s="158">
        <f>'[1]27.01'!K31</f>
        <v>0</v>
      </c>
      <c r="K31" s="158">
        <f>'[1]5.02'!K31</f>
        <v>0</v>
      </c>
      <c r="L31" s="158">
        <f>'[1]6.02'!K31</f>
        <v>0</v>
      </c>
      <c r="M31" s="158">
        <f>'[1]18.02'!K31</f>
        <v>0</v>
      </c>
      <c r="N31" s="158">
        <f>'[1]11тест'!K31</f>
        <v>0</v>
      </c>
      <c r="O31" s="158">
        <f>'[1]12тест'!K31</f>
        <v>0</v>
      </c>
      <c r="P31" s="158">
        <f>'[1]13тест'!K31</f>
        <v>0</v>
      </c>
      <c r="Q31" s="158">
        <f>'[1]14тест'!K31</f>
        <v>0</v>
      </c>
      <c r="R31" s="158">
        <f>'[1]15тест'!K31</f>
        <v>0</v>
      </c>
      <c r="S31" s="158">
        <f>'[1]16тест'!K31</f>
        <v>0</v>
      </c>
      <c r="T31" s="158">
        <f>'[1]17тест'!K31</f>
        <v>0</v>
      </c>
      <c r="U31" s="158">
        <f>'[1]18тест'!K31</f>
        <v>0</v>
      </c>
      <c r="V31" s="158">
        <f>'[1]19тест'!K31</f>
        <v>0</v>
      </c>
      <c r="W31" s="158">
        <f>'[1]20тест'!K31</f>
        <v>0</v>
      </c>
      <c r="X31" s="158">
        <f>'[1]21тест'!K31</f>
        <v>0</v>
      </c>
      <c r="Y31" s="158">
        <f>'[1]22тест'!K31</f>
        <v>0</v>
      </c>
      <c r="Z31" s="158">
        <f>'[1]23тест'!K31</f>
        <v>0</v>
      </c>
      <c r="AA31" s="158">
        <f>'[1]24тест'!K31</f>
        <v>0</v>
      </c>
      <c r="AB31" s="158">
        <f>'[1]25тест'!K31</f>
        <v>0</v>
      </c>
      <c r="AC31" s="159" t="e">
        <f t="shared" si="1"/>
        <v>#DIV/0!</v>
      </c>
      <c r="AD31" s="147">
        <f t="shared" si="2"/>
        <v>0</v>
      </c>
      <c r="AE31" s="160" t="str">
        <f t="shared" si="5"/>
        <v xml:space="preserve"> </v>
      </c>
      <c r="AF31" s="160" t="str">
        <f t="shared" si="5"/>
        <v xml:space="preserve"> </v>
      </c>
      <c r="AG31" s="160" t="str">
        <f t="shared" si="5"/>
        <v xml:space="preserve"> </v>
      </c>
      <c r="AH31" s="160" t="str">
        <f t="shared" si="5"/>
        <v xml:space="preserve"> </v>
      </c>
      <c r="AI31" s="160" t="str">
        <f t="shared" si="5"/>
        <v xml:space="preserve"> </v>
      </c>
      <c r="AJ31" s="160" t="str">
        <f t="shared" si="5"/>
        <v xml:space="preserve"> </v>
      </c>
      <c r="AK31" s="160" t="str">
        <f t="shared" si="5"/>
        <v xml:space="preserve"> </v>
      </c>
      <c r="AL31" s="160" t="str">
        <f t="shared" si="5"/>
        <v xml:space="preserve"> </v>
      </c>
      <c r="AM31" s="160" t="str">
        <f t="shared" si="5"/>
        <v xml:space="preserve"> </v>
      </c>
      <c r="AN31" s="160" t="str">
        <f t="shared" si="5"/>
        <v xml:space="preserve"> </v>
      </c>
      <c r="AO31" s="160" t="str">
        <f t="shared" si="5"/>
        <v xml:space="preserve"> </v>
      </c>
      <c r="AP31" s="160" t="str">
        <f t="shared" si="5"/>
        <v xml:space="preserve"> </v>
      </c>
      <c r="AQ31" s="160" t="str">
        <f t="shared" si="5"/>
        <v xml:space="preserve"> </v>
      </c>
      <c r="AR31" s="160" t="str">
        <f t="shared" si="5"/>
        <v xml:space="preserve"> </v>
      </c>
      <c r="AS31" s="160" t="str">
        <f t="shared" si="5"/>
        <v xml:space="preserve"> </v>
      </c>
      <c r="AT31" s="160" t="str">
        <f t="shared" si="5"/>
        <v xml:space="preserve"> </v>
      </c>
      <c r="AU31" s="160" t="str">
        <f t="shared" si="7"/>
        <v xml:space="preserve"> </v>
      </c>
      <c r="AV31" s="160" t="str">
        <f t="shared" si="7"/>
        <v xml:space="preserve"> </v>
      </c>
      <c r="AW31" s="160" t="str">
        <f t="shared" si="7"/>
        <v xml:space="preserve"> </v>
      </c>
      <c r="AX31" s="160" t="str">
        <f t="shared" si="7"/>
        <v xml:space="preserve"> </v>
      </c>
      <c r="AY31" s="160" t="str">
        <f t="shared" si="6"/>
        <v xml:space="preserve"> </v>
      </c>
      <c r="AZ31" s="160" t="str">
        <f t="shared" si="4"/>
        <v xml:space="preserve"> </v>
      </c>
      <c r="BA31" s="160" t="str">
        <f t="shared" si="4"/>
        <v xml:space="preserve"> </v>
      </c>
      <c r="BB31" s="160" t="str">
        <f t="shared" si="4"/>
        <v xml:space="preserve"> </v>
      </c>
      <c r="BC31" s="160" t="str">
        <f t="shared" si="4"/>
        <v xml:space="preserve"> </v>
      </c>
    </row>
    <row r="32" spans="1:55" s="3" customFormat="1" ht="15.75" hidden="1" customHeight="1" x14ac:dyDescent="0.2">
      <c r="A32" s="155">
        <f>'[1]Впишите фамилии!'!A88</f>
        <v>0</v>
      </c>
      <c r="B32" s="156">
        <f>'[1]Впишите фамилии!'!B88</f>
        <v>0</v>
      </c>
      <c r="C32" s="157">
        <f>'[1]Впишите фамилии!'!C88</f>
        <v>0</v>
      </c>
      <c r="D32" s="155">
        <f>'[1]18.09'!K32</f>
        <v>0</v>
      </c>
      <c r="E32" s="155">
        <f>'[1]6.10'!K32</f>
        <v>0</v>
      </c>
      <c r="F32" s="155">
        <f>'[1]22.10'!K32</f>
        <v>0</v>
      </c>
      <c r="G32" s="155">
        <f>'[1]28.11'!K32</f>
        <v>0</v>
      </c>
      <c r="H32" s="155">
        <f>'[1]10.12'!K32</f>
        <v>0</v>
      </c>
      <c r="I32" s="158">
        <f>'[1]14.01'!K32</f>
        <v>0</v>
      </c>
      <c r="J32" s="158">
        <f>'[1]27.01'!K32</f>
        <v>0</v>
      </c>
      <c r="K32" s="158">
        <f>'[1]5.02'!K32</f>
        <v>0</v>
      </c>
      <c r="L32" s="158">
        <f>'[1]6.02'!K32</f>
        <v>0</v>
      </c>
      <c r="M32" s="158">
        <f>'[1]18.02'!K32</f>
        <v>0</v>
      </c>
      <c r="N32" s="158">
        <f>'[1]11тест'!K32</f>
        <v>0</v>
      </c>
      <c r="O32" s="158">
        <f>'[1]12тест'!K32</f>
        <v>0</v>
      </c>
      <c r="P32" s="158">
        <f>'[1]13тест'!K32</f>
        <v>0</v>
      </c>
      <c r="Q32" s="158">
        <f>'[1]14тест'!K32</f>
        <v>0</v>
      </c>
      <c r="R32" s="158">
        <f>'[1]15тест'!K32</f>
        <v>0</v>
      </c>
      <c r="S32" s="158">
        <f>'[1]16тест'!K32</f>
        <v>0</v>
      </c>
      <c r="T32" s="158">
        <f>'[1]17тест'!K32</f>
        <v>0</v>
      </c>
      <c r="U32" s="158">
        <f>'[1]18тест'!K32</f>
        <v>0</v>
      </c>
      <c r="V32" s="158">
        <f>'[1]19тест'!K32</f>
        <v>0</v>
      </c>
      <c r="W32" s="158">
        <f>'[1]20тест'!K32</f>
        <v>0</v>
      </c>
      <c r="X32" s="158">
        <f>'[1]21тест'!K32</f>
        <v>0</v>
      </c>
      <c r="Y32" s="158">
        <f>'[1]22тест'!K32</f>
        <v>0</v>
      </c>
      <c r="Z32" s="158">
        <f>'[1]23тест'!K32</f>
        <v>0</v>
      </c>
      <c r="AA32" s="158">
        <f>'[1]24тест'!K32</f>
        <v>0</v>
      </c>
      <c r="AB32" s="158">
        <f>'[1]25тест'!K32</f>
        <v>0</v>
      </c>
      <c r="AC32" s="159" t="e">
        <f t="shared" si="1"/>
        <v>#DIV/0!</v>
      </c>
      <c r="AD32" s="147">
        <f t="shared" si="2"/>
        <v>0</v>
      </c>
      <c r="AE32" s="160" t="str">
        <f t="shared" si="5"/>
        <v xml:space="preserve"> </v>
      </c>
      <c r="AF32" s="160" t="str">
        <f t="shared" si="5"/>
        <v xml:space="preserve"> </v>
      </c>
      <c r="AG32" s="160" t="str">
        <f t="shared" si="5"/>
        <v xml:space="preserve"> </v>
      </c>
      <c r="AH32" s="160" t="str">
        <f t="shared" si="5"/>
        <v xml:space="preserve"> </v>
      </c>
      <c r="AI32" s="160" t="str">
        <f t="shared" si="5"/>
        <v xml:space="preserve"> </v>
      </c>
      <c r="AJ32" s="160" t="str">
        <f t="shared" si="5"/>
        <v xml:space="preserve"> </v>
      </c>
      <c r="AK32" s="160" t="str">
        <f t="shared" si="5"/>
        <v xml:space="preserve"> </v>
      </c>
      <c r="AL32" s="160" t="str">
        <f t="shared" si="5"/>
        <v xml:space="preserve"> </v>
      </c>
      <c r="AM32" s="160" t="str">
        <f t="shared" si="5"/>
        <v xml:space="preserve"> </v>
      </c>
      <c r="AN32" s="160" t="str">
        <f t="shared" si="5"/>
        <v xml:space="preserve"> </v>
      </c>
      <c r="AO32" s="160" t="str">
        <f t="shared" si="5"/>
        <v xml:space="preserve"> </v>
      </c>
      <c r="AP32" s="160" t="str">
        <f t="shared" si="5"/>
        <v xml:space="preserve"> </v>
      </c>
      <c r="AQ32" s="160" t="str">
        <f t="shared" si="5"/>
        <v xml:space="preserve"> </v>
      </c>
      <c r="AR32" s="160" t="str">
        <f t="shared" si="5"/>
        <v xml:space="preserve"> </v>
      </c>
      <c r="AS32" s="160" t="str">
        <f t="shared" si="5"/>
        <v xml:space="preserve"> </v>
      </c>
      <c r="AT32" s="160" t="str">
        <f t="shared" si="5"/>
        <v xml:space="preserve"> </v>
      </c>
      <c r="AU32" s="160" t="str">
        <f t="shared" si="7"/>
        <v xml:space="preserve"> </v>
      </c>
      <c r="AV32" s="160" t="str">
        <f t="shared" si="7"/>
        <v xml:space="preserve"> </v>
      </c>
      <c r="AW32" s="160" t="str">
        <f t="shared" si="7"/>
        <v xml:space="preserve"> </v>
      </c>
      <c r="AX32" s="160" t="str">
        <f t="shared" si="7"/>
        <v xml:space="preserve"> </v>
      </c>
      <c r="AY32" s="160" t="str">
        <f t="shared" si="6"/>
        <v xml:space="preserve"> </v>
      </c>
      <c r="AZ32" s="160" t="str">
        <f t="shared" si="4"/>
        <v xml:space="preserve"> </v>
      </c>
      <c r="BA32" s="160" t="str">
        <f t="shared" si="4"/>
        <v xml:space="preserve"> </v>
      </c>
      <c r="BB32" s="160" t="str">
        <f t="shared" si="4"/>
        <v xml:space="preserve"> </v>
      </c>
      <c r="BC32" s="160" t="str">
        <f t="shared" si="4"/>
        <v xml:space="preserve"> </v>
      </c>
    </row>
    <row r="33" spans="1:55" s="3" customFormat="1" ht="15.75" hidden="1" customHeight="1" x14ac:dyDescent="0.2">
      <c r="A33" s="155">
        <f>'[1]Впишите фамилии!'!A89</f>
        <v>0</v>
      </c>
      <c r="B33" s="156">
        <f>'[1]Впишите фамилии!'!B89</f>
        <v>0</v>
      </c>
      <c r="C33" s="157">
        <f>'[1]Впишите фамилии!'!C89</f>
        <v>0</v>
      </c>
      <c r="D33" s="155">
        <f>'[1]18.09'!K33</f>
        <v>0</v>
      </c>
      <c r="E33" s="155">
        <f>'[1]6.10'!K33</f>
        <v>0</v>
      </c>
      <c r="F33" s="155">
        <f>'[1]22.10'!K33</f>
        <v>0</v>
      </c>
      <c r="G33" s="155">
        <f>'[1]28.11'!K33</f>
        <v>0</v>
      </c>
      <c r="H33" s="155">
        <f>'[1]10.12'!K33</f>
        <v>0</v>
      </c>
      <c r="I33" s="158">
        <f>'[1]14.01'!K33</f>
        <v>0</v>
      </c>
      <c r="J33" s="158">
        <f>'[1]27.01'!K33</f>
        <v>0</v>
      </c>
      <c r="K33" s="158">
        <f>'[1]5.02'!K33</f>
        <v>0</v>
      </c>
      <c r="L33" s="158">
        <f>'[1]6.02'!K33</f>
        <v>0</v>
      </c>
      <c r="M33" s="158">
        <f>'[1]18.02'!K33</f>
        <v>0</v>
      </c>
      <c r="N33" s="158">
        <f>'[1]11тест'!K33</f>
        <v>0</v>
      </c>
      <c r="O33" s="158">
        <f>'[1]12тест'!K33</f>
        <v>0</v>
      </c>
      <c r="P33" s="158">
        <f>'[1]13тест'!K33</f>
        <v>0</v>
      </c>
      <c r="Q33" s="158">
        <f>'[1]14тест'!K33</f>
        <v>0</v>
      </c>
      <c r="R33" s="158">
        <f>'[1]15тест'!K33</f>
        <v>0</v>
      </c>
      <c r="S33" s="158">
        <f>'[1]16тест'!K33</f>
        <v>0</v>
      </c>
      <c r="T33" s="158">
        <f>'[1]17тест'!K33</f>
        <v>0</v>
      </c>
      <c r="U33" s="158">
        <f>'[1]18тест'!K33</f>
        <v>0</v>
      </c>
      <c r="V33" s="158">
        <f>'[1]19тест'!K33</f>
        <v>0</v>
      </c>
      <c r="W33" s="158">
        <f>'[1]20тест'!K33</f>
        <v>0</v>
      </c>
      <c r="X33" s="158">
        <f>'[1]21тест'!K33</f>
        <v>0</v>
      </c>
      <c r="Y33" s="158">
        <f>'[1]22тест'!K33</f>
        <v>0</v>
      </c>
      <c r="Z33" s="158">
        <f>'[1]23тест'!K33</f>
        <v>0</v>
      </c>
      <c r="AA33" s="158">
        <f>'[1]24тест'!K33</f>
        <v>0</v>
      </c>
      <c r="AB33" s="158">
        <f>'[1]25тест'!K33</f>
        <v>0</v>
      </c>
      <c r="AC33" s="159" t="e">
        <f t="shared" si="1"/>
        <v>#DIV/0!</v>
      </c>
      <c r="AD33" s="147">
        <f t="shared" si="2"/>
        <v>0</v>
      </c>
      <c r="AE33" s="160" t="str">
        <f t="shared" si="5"/>
        <v xml:space="preserve"> </v>
      </c>
      <c r="AF33" s="160" t="str">
        <f t="shared" si="5"/>
        <v xml:space="preserve"> </v>
      </c>
      <c r="AG33" s="160" t="str">
        <f t="shared" si="5"/>
        <v xml:space="preserve"> </v>
      </c>
      <c r="AH33" s="160" t="str">
        <f t="shared" si="5"/>
        <v xml:space="preserve"> </v>
      </c>
      <c r="AI33" s="160" t="str">
        <f t="shared" si="5"/>
        <v xml:space="preserve"> </v>
      </c>
      <c r="AJ33" s="160" t="str">
        <f t="shared" si="5"/>
        <v xml:space="preserve"> </v>
      </c>
      <c r="AK33" s="160" t="str">
        <f t="shared" si="5"/>
        <v xml:space="preserve"> </v>
      </c>
      <c r="AL33" s="160" t="str">
        <f t="shared" si="5"/>
        <v xml:space="preserve"> </v>
      </c>
      <c r="AM33" s="160" t="str">
        <f t="shared" si="5"/>
        <v xml:space="preserve"> </v>
      </c>
      <c r="AN33" s="160" t="str">
        <f t="shared" si="5"/>
        <v xml:space="preserve"> </v>
      </c>
      <c r="AO33" s="160" t="str">
        <f t="shared" si="5"/>
        <v xml:space="preserve"> </v>
      </c>
      <c r="AP33" s="160" t="str">
        <f t="shared" si="5"/>
        <v xml:space="preserve"> </v>
      </c>
      <c r="AQ33" s="160" t="str">
        <f t="shared" si="5"/>
        <v xml:space="preserve"> </v>
      </c>
      <c r="AR33" s="160" t="str">
        <f t="shared" si="5"/>
        <v xml:space="preserve"> </v>
      </c>
      <c r="AS33" s="160" t="str">
        <f t="shared" si="5"/>
        <v xml:space="preserve"> </v>
      </c>
      <c r="AT33" s="160" t="str">
        <f t="shared" si="5"/>
        <v xml:space="preserve"> </v>
      </c>
      <c r="AU33" s="160" t="str">
        <f t="shared" si="7"/>
        <v xml:space="preserve"> </v>
      </c>
      <c r="AV33" s="160" t="str">
        <f t="shared" si="7"/>
        <v xml:space="preserve"> </v>
      </c>
      <c r="AW33" s="160" t="str">
        <f t="shared" si="7"/>
        <v xml:space="preserve"> </v>
      </c>
      <c r="AX33" s="160" t="str">
        <f t="shared" si="7"/>
        <v xml:space="preserve"> </v>
      </c>
      <c r="AY33" s="160" t="str">
        <f t="shared" si="6"/>
        <v xml:space="preserve"> </v>
      </c>
      <c r="AZ33" s="160" t="str">
        <f t="shared" si="4"/>
        <v xml:space="preserve"> </v>
      </c>
      <c r="BA33" s="160" t="str">
        <f t="shared" si="4"/>
        <v xml:space="preserve"> </v>
      </c>
      <c r="BB33" s="160" t="str">
        <f t="shared" si="4"/>
        <v xml:space="preserve"> </v>
      </c>
      <c r="BC33" s="160" t="str">
        <f t="shared" si="4"/>
        <v xml:space="preserve"> </v>
      </c>
    </row>
    <row r="34" spans="1:55" s="3" customFormat="1" ht="15.75" customHeight="1" x14ac:dyDescent="0.2">
      <c r="A34" s="151"/>
      <c r="B34" s="236"/>
      <c r="C34" s="162" t="s">
        <v>39</v>
      </c>
      <c r="D34" s="163">
        <f>'[1]18.09'!K34</f>
        <v>67.857142857142861</v>
      </c>
      <c r="E34" s="163">
        <f>'[1]6.10'!K34</f>
        <v>70.38095238095238</v>
      </c>
      <c r="F34" s="163">
        <f>'[1]22.10'!K34</f>
        <v>66.263157894736835</v>
      </c>
      <c r="G34" s="163">
        <f>'[1]28.11'!K34</f>
        <v>72.318181818181813</v>
      </c>
      <c r="H34" s="163">
        <f>'[1]10.12'!K34</f>
        <v>70.19047619047619</v>
      </c>
      <c r="I34" s="163">
        <f>'[1]14.01'!K34</f>
        <v>80.400000000000006</v>
      </c>
      <c r="J34" s="163">
        <f>'[1]27.01'!K34</f>
        <v>83.13636363636364</v>
      </c>
      <c r="K34" s="163">
        <f>'[1]5.02'!K34</f>
        <v>82.45</v>
      </c>
      <c r="L34" s="163">
        <f>'[1]6.02'!K34</f>
        <v>79.099999999999994</v>
      </c>
      <c r="M34" s="163">
        <f>'[1]18.02'!K34</f>
        <v>87.666666666666671</v>
      </c>
      <c r="N34" s="163">
        <f>'[1]11тест'!K34</f>
        <v>0</v>
      </c>
      <c r="O34" s="163">
        <f>'[1]12тест'!K34</f>
        <v>0</v>
      </c>
      <c r="P34" s="163">
        <f>'[1]13тест'!K34</f>
        <v>0</v>
      </c>
      <c r="Q34" s="163">
        <f>'[1]14тест'!K34</f>
        <v>0</v>
      </c>
      <c r="R34" s="163">
        <f>'[1]15тест'!K34</f>
        <v>0</v>
      </c>
      <c r="S34" s="163">
        <f>'[1]16тест'!K34</f>
        <v>0</v>
      </c>
      <c r="T34" s="163">
        <f>'[1]17тест'!K34</f>
        <v>0</v>
      </c>
      <c r="U34" s="163">
        <f>'[1]18тест'!K34</f>
        <v>0</v>
      </c>
      <c r="V34" s="163">
        <f>'[1]19тест'!K34</f>
        <v>0</v>
      </c>
      <c r="W34" s="163">
        <f>'[1]20тест'!K34</f>
        <v>0</v>
      </c>
      <c r="X34" s="163">
        <f>'[1]21тест'!K34</f>
        <v>0</v>
      </c>
      <c r="Y34" s="163">
        <f>'[1]22тест'!K34</f>
        <v>0</v>
      </c>
      <c r="Z34" s="163">
        <f>'[1]23тест'!K34</f>
        <v>0</v>
      </c>
      <c r="AA34" s="163">
        <f>'[1]24тест'!K34</f>
        <v>0</v>
      </c>
      <c r="AB34" s="163">
        <f>'[1]25тест'!K34</f>
        <v>0</v>
      </c>
      <c r="AC34" s="159">
        <f t="shared" si="1"/>
        <v>75.976294144452041</v>
      </c>
      <c r="AD34" s="228">
        <f t="shared" si="2"/>
        <v>10</v>
      </c>
      <c r="AE34" s="229">
        <f t="shared" si="5"/>
        <v>1</v>
      </c>
      <c r="AF34" s="229">
        <f t="shared" si="5"/>
        <v>1</v>
      </c>
      <c r="AG34" s="229">
        <f t="shared" si="5"/>
        <v>1</v>
      </c>
      <c r="AH34" s="229">
        <f t="shared" si="5"/>
        <v>1</v>
      </c>
      <c r="AI34" s="229">
        <f t="shared" si="5"/>
        <v>1</v>
      </c>
      <c r="AJ34" s="229">
        <f t="shared" si="5"/>
        <v>1</v>
      </c>
      <c r="AK34" s="229">
        <f t="shared" si="5"/>
        <v>1</v>
      </c>
      <c r="AL34" s="229">
        <f t="shared" si="5"/>
        <v>1</v>
      </c>
      <c r="AM34" s="229">
        <f t="shared" si="5"/>
        <v>1</v>
      </c>
      <c r="AN34" s="229">
        <f t="shared" si="5"/>
        <v>1</v>
      </c>
      <c r="AO34" s="229" t="str">
        <f t="shared" si="5"/>
        <v xml:space="preserve"> </v>
      </c>
      <c r="AP34" s="229" t="str">
        <f t="shared" si="5"/>
        <v xml:space="preserve"> </v>
      </c>
      <c r="AQ34" s="229" t="str">
        <f t="shared" si="5"/>
        <v xml:space="preserve"> </v>
      </c>
      <c r="AR34" s="229" t="str">
        <f t="shared" si="5"/>
        <v xml:space="preserve"> </v>
      </c>
      <c r="AS34" s="229" t="str">
        <f t="shared" si="5"/>
        <v xml:space="preserve"> </v>
      </c>
      <c r="AT34" s="229" t="str">
        <f t="shared" si="5"/>
        <v xml:space="preserve"> </v>
      </c>
      <c r="AU34" s="229" t="str">
        <f t="shared" si="7"/>
        <v xml:space="preserve"> </v>
      </c>
      <c r="AV34" s="229" t="str">
        <f t="shared" si="7"/>
        <v xml:space="preserve"> </v>
      </c>
      <c r="AW34" s="229" t="str">
        <f t="shared" si="7"/>
        <v xml:space="preserve"> </v>
      </c>
      <c r="AX34" s="229" t="str">
        <f t="shared" si="7"/>
        <v xml:space="preserve"> </v>
      </c>
      <c r="AY34" s="229" t="str">
        <f t="shared" si="6"/>
        <v xml:space="preserve"> </v>
      </c>
      <c r="AZ34" s="229" t="str">
        <f t="shared" si="4"/>
        <v xml:space="preserve"> </v>
      </c>
      <c r="BA34" s="229" t="str">
        <f t="shared" si="4"/>
        <v xml:space="preserve"> </v>
      </c>
      <c r="BB34" s="229" t="str">
        <f t="shared" si="4"/>
        <v xml:space="preserve"> </v>
      </c>
      <c r="BC34" s="229" t="str">
        <f t="shared" si="4"/>
        <v xml:space="preserve"> </v>
      </c>
    </row>
    <row r="35" spans="1:55" s="235" customFormat="1" ht="15.75" customHeight="1" x14ac:dyDescent="0.2">
      <c r="A35" s="230"/>
      <c r="B35" s="231"/>
      <c r="C35" s="232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4"/>
      <c r="AD35" s="226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</row>
    <row r="36" spans="1:55" s="235" customFormat="1" ht="15.75" customHeight="1" x14ac:dyDescent="0.2">
      <c r="A36" s="230"/>
      <c r="B36" s="231"/>
      <c r="C36" s="232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4"/>
      <c r="AD36" s="226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</row>
    <row r="37" spans="1:55" s="235" customFormat="1" ht="15.75" customHeight="1" x14ac:dyDescent="0.2">
      <c r="A37" s="230"/>
      <c r="B37" s="231"/>
      <c r="C37" s="232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4"/>
      <c r="AD37" s="226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</row>
    <row r="38" spans="1:55" s="235" customFormat="1" ht="15.75" customHeight="1" x14ac:dyDescent="0.2">
      <c r="A38" s="230"/>
      <c r="B38" s="231"/>
      <c r="C38" s="23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4"/>
      <c r="AD38" s="226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</row>
    <row r="39" spans="1:55" s="235" customFormat="1" ht="15.75" customHeight="1" x14ac:dyDescent="0.2">
      <c r="A39" s="230"/>
      <c r="B39" s="231"/>
      <c r="C39" s="232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4"/>
      <c r="AD39" s="226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</row>
    <row r="40" spans="1:55" s="235" customFormat="1" ht="15.75" customHeight="1" x14ac:dyDescent="0.2">
      <c r="A40" s="230"/>
      <c r="B40" s="231"/>
      <c r="C40" s="232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4"/>
      <c r="AD40" s="226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</row>
    <row r="41" spans="1:55" s="235" customFormat="1" ht="15.75" customHeight="1" x14ac:dyDescent="0.2">
      <c r="A41" s="230"/>
      <c r="B41" s="231"/>
      <c r="C41" s="232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4"/>
      <c r="AD41" s="226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</row>
    <row r="42" spans="1:55" s="235" customFormat="1" ht="15.75" customHeight="1" x14ac:dyDescent="0.2">
      <c r="A42" s="230"/>
      <c r="B42" s="231"/>
      <c r="C42" s="232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4"/>
      <c r="AD42" s="226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</row>
    <row r="43" spans="1:55" s="235" customFormat="1" ht="15.75" customHeight="1" x14ac:dyDescent="0.2">
      <c r="A43" s="230"/>
      <c r="B43" s="231"/>
      <c r="C43" s="232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4"/>
      <c r="AD43" s="226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</row>
    <row r="44" spans="1:55" s="235" customFormat="1" ht="15.75" customHeight="1" x14ac:dyDescent="0.2">
      <c r="A44" s="230"/>
      <c r="B44" s="231"/>
      <c r="C44" s="232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4"/>
      <c r="AD44" s="226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</row>
    <row r="45" spans="1:55" ht="27.75" customHeight="1" x14ac:dyDescent="0.25">
      <c r="A45" s="139" t="s">
        <v>54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>
        <f>'[1]Впишите фамилии!'!I35</f>
        <v>0</v>
      </c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</row>
    <row r="46" spans="1:55" s="148" customFormat="1" ht="17.25" customHeight="1" x14ac:dyDescent="0.25">
      <c r="A46" s="143" t="s">
        <v>0</v>
      </c>
      <c r="B46" s="143" t="s">
        <v>1</v>
      </c>
      <c r="C46" s="144" t="s">
        <v>2</v>
      </c>
      <c r="D46" s="145">
        <f>D2</f>
        <v>42265</v>
      </c>
      <c r="E46" s="145">
        <f>E2</f>
        <v>42283</v>
      </c>
      <c r="F46" s="145">
        <f>F2</f>
        <v>42299</v>
      </c>
      <c r="G46" s="145">
        <f>G2</f>
        <v>42702</v>
      </c>
      <c r="H46" s="145">
        <f>H2</f>
        <v>42714</v>
      </c>
      <c r="I46" s="145">
        <f>I2</f>
        <v>42383</v>
      </c>
      <c r="J46" s="145">
        <f>J2</f>
        <v>42396</v>
      </c>
      <c r="K46" s="145">
        <f>K2</f>
        <v>42405</v>
      </c>
      <c r="L46" s="145">
        <f>L2</f>
        <v>42406</v>
      </c>
      <c r="M46" s="145">
        <f>M2</f>
        <v>42418</v>
      </c>
      <c r="N46" s="145">
        <f>N2</f>
        <v>42424</v>
      </c>
      <c r="O46" s="145">
        <f>'[1]общая таблица'!N36</f>
        <v>0</v>
      </c>
      <c r="P46" s="145">
        <f>'[1]общая таблица'!O36</f>
        <v>0</v>
      </c>
      <c r="Q46" s="145">
        <f>'[1]общая таблица'!P36</f>
        <v>0</v>
      </c>
      <c r="R46" s="145">
        <f>'[1]общая таблица'!Q36</f>
        <v>0</v>
      </c>
      <c r="S46" s="145">
        <f>'[1]общая таблица'!R36</f>
        <v>0</v>
      </c>
      <c r="T46" s="145">
        <f>'[1]общая таблица'!S36</f>
        <v>0</v>
      </c>
      <c r="U46" s="145">
        <f>'[1]общая таблица'!T36</f>
        <v>0</v>
      </c>
      <c r="V46" s="145">
        <f>'[1]общая таблица'!U36</f>
        <v>0</v>
      </c>
      <c r="W46" s="145">
        <f>'[1]общая таблица'!V36</f>
        <v>0</v>
      </c>
      <c r="X46" s="145">
        <f>'[1]общая таблица'!W36</f>
        <v>0</v>
      </c>
      <c r="Y46" s="145">
        <f>'[1]общая таблица'!X36</f>
        <v>0</v>
      </c>
      <c r="Z46" s="145">
        <f>'[1]общая таблица'!Y36</f>
        <v>0</v>
      </c>
      <c r="AA46" s="145">
        <f>'[1]общая таблица'!Z36</f>
        <v>0</v>
      </c>
      <c r="AB46" s="145">
        <f>'[1]общая таблица'!AA36</f>
        <v>0</v>
      </c>
      <c r="AC46" s="146" t="s">
        <v>39</v>
      </c>
      <c r="AD46" s="147"/>
      <c r="AE46" s="147">
        <v>1</v>
      </c>
      <c r="AF46" s="147">
        <v>2</v>
      </c>
      <c r="AG46" s="147">
        <v>3</v>
      </c>
      <c r="AH46" s="147">
        <v>4</v>
      </c>
      <c r="AI46" s="147">
        <v>5</v>
      </c>
      <c r="AJ46" s="147">
        <v>6</v>
      </c>
      <c r="AK46" s="147">
        <v>7</v>
      </c>
      <c r="AL46" s="147">
        <v>8</v>
      </c>
      <c r="AM46" s="147">
        <v>9</v>
      </c>
      <c r="AN46" s="147">
        <v>10</v>
      </c>
      <c r="AO46" s="147">
        <v>11</v>
      </c>
      <c r="AP46" s="147">
        <v>12</v>
      </c>
      <c r="AQ46" s="147">
        <v>13</v>
      </c>
      <c r="AR46" s="147">
        <v>14</v>
      </c>
      <c r="AS46" s="147">
        <v>15</v>
      </c>
      <c r="AT46" s="147">
        <v>16</v>
      </c>
      <c r="AU46" s="147">
        <v>17</v>
      </c>
      <c r="AV46" s="147">
        <v>18</v>
      </c>
      <c r="AW46" s="147">
        <v>19</v>
      </c>
      <c r="AX46" s="147">
        <v>20</v>
      </c>
      <c r="AY46" s="147">
        <v>21</v>
      </c>
      <c r="AZ46" s="147">
        <v>22</v>
      </c>
      <c r="BA46" s="147">
        <v>23</v>
      </c>
      <c r="BB46" s="147">
        <v>24</v>
      </c>
      <c r="BC46" s="147">
        <v>25</v>
      </c>
    </row>
    <row r="47" spans="1:55" s="3" customFormat="1" ht="18" customHeight="1" x14ac:dyDescent="0.2">
      <c r="A47" s="155">
        <f>'[1]Впишите фамилии!'!E60</f>
        <v>1</v>
      </c>
      <c r="B47" s="155" t="str">
        <f>'[1]Впишите фамилии!'!F60</f>
        <v>б</v>
      </c>
      <c r="C47" s="164" t="str">
        <f>'[1]Впишите фамилии!'!G60</f>
        <v xml:space="preserve">Алимбаев Темирлан </v>
      </c>
      <c r="D47" s="155">
        <f>'[1]18.09'!K35</f>
        <v>62</v>
      </c>
      <c r="E47" s="155">
        <f>'[1]6.10'!K35</f>
        <v>61</v>
      </c>
      <c r="F47" s="155">
        <f>'[1]22.10'!K35</f>
        <v>56</v>
      </c>
      <c r="G47" s="155">
        <f>'[1]28.11'!K35</f>
        <v>74</v>
      </c>
      <c r="H47" s="155">
        <f>'[1]10.12'!K35</f>
        <v>72</v>
      </c>
      <c r="I47" s="158">
        <f>'[1]14.01'!K35</f>
        <v>81</v>
      </c>
      <c r="J47" s="158">
        <f>'[1]27.01'!K35</f>
        <v>83</v>
      </c>
      <c r="K47" s="158">
        <f>'[1]5.02'!K35</f>
        <v>76</v>
      </c>
      <c r="L47" s="158">
        <f>'[1]6.02'!K35</f>
        <v>85</v>
      </c>
      <c r="M47" s="158">
        <f>'[1]18.02'!K35</f>
        <v>77</v>
      </c>
      <c r="N47" s="158">
        <f>'[1]11тест'!K35</f>
        <v>0</v>
      </c>
      <c r="O47" s="158">
        <f>'[1]12тест'!K35</f>
        <v>0</v>
      </c>
      <c r="P47" s="158">
        <f>'[1]13тест'!K35</f>
        <v>0</v>
      </c>
      <c r="Q47" s="158">
        <f>'[1]14тест'!K35</f>
        <v>0</v>
      </c>
      <c r="R47" s="158">
        <f>'[1]15тест'!K35</f>
        <v>0</v>
      </c>
      <c r="S47" s="158">
        <f>'[1]16тест'!K35</f>
        <v>0</v>
      </c>
      <c r="T47" s="158">
        <f>'[1]17тест'!K35</f>
        <v>0</v>
      </c>
      <c r="U47" s="158">
        <f>'[1]18тест'!K35</f>
        <v>0</v>
      </c>
      <c r="V47" s="158">
        <f>'[1]19тест'!K35</f>
        <v>0</v>
      </c>
      <c r="W47" s="158">
        <f>'[1]20тест'!K35</f>
        <v>0</v>
      </c>
      <c r="X47" s="158">
        <f>'[1]21тест'!K35</f>
        <v>0</v>
      </c>
      <c r="Y47" s="158">
        <f>'[1]22тест'!K35</f>
        <v>0</v>
      </c>
      <c r="Z47" s="158">
        <f>'[1]23тест'!K35</f>
        <v>0</v>
      </c>
      <c r="AA47" s="158">
        <f>'[1]24тест'!K35</f>
        <v>0</v>
      </c>
      <c r="AB47" s="158">
        <f>'[1]25тест'!K35</f>
        <v>0</v>
      </c>
      <c r="AC47" s="159">
        <f t="shared" si="1"/>
        <v>72.7</v>
      </c>
      <c r="AD47" s="147">
        <f t="shared" si="2"/>
        <v>10</v>
      </c>
      <c r="AE47" s="160">
        <f t="shared" si="5"/>
        <v>1</v>
      </c>
      <c r="AF47" s="160">
        <f t="shared" si="5"/>
        <v>1</v>
      </c>
      <c r="AG47" s="160">
        <f t="shared" si="5"/>
        <v>1</v>
      </c>
      <c r="AH47" s="160">
        <f t="shared" si="5"/>
        <v>1</v>
      </c>
      <c r="AI47" s="160">
        <f t="shared" si="5"/>
        <v>1</v>
      </c>
      <c r="AJ47" s="160">
        <f t="shared" si="5"/>
        <v>1</v>
      </c>
      <c r="AK47" s="160">
        <f t="shared" si="5"/>
        <v>1</v>
      </c>
      <c r="AL47" s="160">
        <f t="shared" si="5"/>
        <v>1</v>
      </c>
      <c r="AM47" s="160">
        <f t="shared" si="5"/>
        <v>1</v>
      </c>
      <c r="AN47" s="160">
        <f t="shared" si="5"/>
        <v>1</v>
      </c>
      <c r="AO47" s="160" t="str">
        <f t="shared" si="5"/>
        <v xml:space="preserve"> </v>
      </c>
      <c r="AP47" s="160" t="str">
        <f t="shared" si="5"/>
        <v xml:space="preserve"> </v>
      </c>
      <c r="AQ47" s="160" t="str">
        <f t="shared" si="5"/>
        <v xml:space="preserve"> </v>
      </c>
      <c r="AR47" s="160" t="str">
        <f t="shared" si="5"/>
        <v xml:space="preserve"> </v>
      </c>
      <c r="AS47" s="160" t="str">
        <f t="shared" si="5"/>
        <v xml:space="preserve"> </v>
      </c>
      <c r="AT47" s="160" t="str">
        <f t="shared" si="5"/>
        <v xml:space="preserve"> </v>
      </c>
      <c r="AU47" s="160" t="str">
        <f t="shared" si="7"/>
        <v xml:space="preserve"> </v>
      </c>
      <c r="AV47" s="160" t="str">
        <f t="shared" si="7"/>
        <v xml:space="preserve"> </v>
      </c>
      <c r="AW47" s="160" t="str">
        <f t="shared" si="7"/>
        <v xml:space="preserve"> </v>
      </c>
      <c r="AX47" s="160" t="str">
        <f t="shared" si="7"/>
        <v xml:space="preserve"> </v>
      </c>
      <c r="AY47" s="160" t="str">
        <f t="shared" si="6"/>
        <v xml:space="preserve"> </v>
      </c>
      <c r="AZ47" s="160" t="str">
        <f t="shared" si="4"/>
        <v xml:space="preserve"> </v>
      </c>
      <c r="BA47" s="160" t="str">
        <f t="shared" si="4"/>
        <v xml:space="preserve"> </v>
      </c>
      <c r="BB47" s="160" t="str">
        <f t="shared" si="4"/>
        <v xml:space="preserve"> </v>
      </c>
      <c r="BC47" s="160" t="str">
        <f t="shared" si="4"/>
        <v xml:space="preserve"> </v>
      </c>
    </row>
    <row r="48" spans="1:55" s="3" customFormat="1" ht="18" customHeight="1" x14ac:dyDescent="0.2">
      <c r="A48" s="155">
        <f>'[1]Впишите фамилии!'!E61</f>
        <v>2</v>
      </c>
      <c r="B48" s="155" t="str">
        <f>'[1]Впишите фамилии!'!F61</f>
        <v>б</v>
      </c>
      <c r="C48" s="164" t="str">
        <f>'[1]Впишите фамилии!'!G61</f>
        <v xml:space="preserve">Амангельді Ануар  </v>
      </c>
      <c r="D48" s="155">
        <f>'[1]18.09'!K36</f>
        <v>48</v>
      </c>
      <c r="E48" s="155">
        <f>'[1]6.10'!K36</f>
        <v>65</v>
      </c>
      <c r="F48" s="155">
        <f>'[1]22.10'!K36</f>
        <v>58</v>
      </c>
      <c r="G48" s="155">
        <f>'[1]28.11'!K36</f>
        <v>79</v>
      </c>
      <c r="H48" s="155">
        <f>'[1]10.12'!K36</f>
        <v>65</v>
      </c>
      <c r="I48" s="158">
        <f>'[1]14.01'!K36</f>
        <v>91</v>
      </c>
      <c r="J48" s="158">
        <f>'[1]27.01'!K36</f>
        <v>84</v>
      </c>
      <c r="K48" s="158">
        <f>'[1]5.02'!K36</f>
        <v>81</v>
      </c>
      <c r="L48" s="158">
        <f>'[1]6.02'!K36</f>
        <v>73</v>
      </c>
      <c r="M48" s="158">
        <f>'[1]18.02'!K36</f>
        <v>67</v>
      </c>
      <c r="N48" s="158">
        <f>'[1]11тест'!K36</f>
        <v>0</v>
      </c>
      <c r="O48" s="158">
        <f>'[1]12тест'!K36</f>
        <v>0</v>
      </c>
      <c r="P48" s="158">
        <f>'[1]13тест'!K36</f>
        <v>0</v>
      </c>
      <c r="Q48" s="158">
        <f>'[1]14тест'!K36</f>
        <v>0</v>
      </c>
      <c r="R48" s="158">
        <f>'[1]15тест'!K36</f>
        <v>0</v>
      </c>
      <c r="S48" s="158">
        <f>'[1]16тест'!K36</f>
        <v>0</v>
      </c>
      <c r="T48" s="158">
        <f>'[1]17тест'!K36</f>
        <v>0</v>
      </c>
      <c r="U48" s="158">
        <f>'[1]18тест'!K36</f>
        <v>0</v>
      </c>
      <c r="V48" s="158">
        <f>'[1]19тест'!K36</f>
        <v>0</v>
      </c>
      <c r="W48" s="158">
        <f>'[1]20тест'!K36</f>
        <v>0</v>
      </c>
      <c r="X48" s="158">
        <f>'[1]21тест'!K36</f>
        <v>0</v>
      </c>
      <c r="Y48" s="158">
        <f>'[1]22тест'!K36</f>
        <v>0</v>
      </c>
      <c r="Z48" s="158">
        <f>'[1]23тест'!K36</f>
        <v>0</v>
      </c>
      <c r="AA48" s="158">
        <f>'[1]24тест'!K36</f>
        <v>0</v>
      </c>
      <c r="AB48" s="158">
        <f>'[1]25тест'!K36</f>
        <v>0</v>
      </c>
      <c r="AC48" s="159">
        <f t="shared" si="1"/>
        <v>71.099999999999994</v>
      </c>
      <c r="AD48" s="147">
        <f t="shared" si="2"/>
        <v>10</v>
      </c>
      <c r="AE48" s="160">
        <f t="shared" si="5"/>
        <v>1</v>
      </c>
      <c r="AF48" s="160">
        <f t="shared" si="5"/>
        <v>1</v>
      </c>
      <c r="AG48" s="160">
        <f t="shared" si="5"/>
        <v>1</v>
      </c>
      <c r="AH48" s="160">
        <f t="shared" si="5"/>
        <v>1</v>
      </c>
      <c r="AI48" s="160">
        <f t="shared" si="5"/>
        <v>1</v>
      </c>
      <c r="AJ48" s="160">
        <f t="shared" si="5"/>
        <v>1</v>
      </c>
      <c r="AK48" s="160">
        <f t="shared" si="5"/>
        <v>1</v>
      </c>
      <c r="AL48" s="160">
        <f t="shared" si="5"/>
        <v>1</v>
      </c>
      <c r="AM48" s="160">
        <f t="shared" si="5"/>
        <v>1</v>
      </c>
      <c r="AN48" s="160">
        <f t="shared" si="5"/>
        <v>1</v>
      </c>
      <c r="AO48" s="160" t="str">
        <f t="shared" si="5"/>
        <v xml:space="preserve"> </v>
      </c>
      <c r="AP48" s="160" t="str">
        <f t="shared" si="5"/>
        <v xml:space="preserve"> </v>
      </c>
      <c r="AQ48" s="160" t="str">
        <f t="shared" si="5"/>
        <v xml:space="preserve"> </v>
      </c>
      <c r="AR48" s="160" t="str">
        <f t="shared" si="5"/>
        <v xml:space="preserve"> </v>
      </c>
      <c r="AS48" s="160" t="str">
        <f t="shared" si="5"/>
        <v xml:space="preserve"> </v>
      </c>
      <c r="AT48" s="160" t="str">
        <f t="shared" si="5"/>
        <v xml:space="preserve"> </v>
      </c>
      <c r="AU48" s="160" t="str">
        <f t="shared" si="7"/>
        <v xml:space="preserve"> </v>
      </c>
      <c r="AV48" s="160" t="str">
        <f t="shared" si="7"/>
        <v xml:space="preserve"> </v>
      </c>
      <c r="AW48" s="160" t="str">
        <f t="shared" si="7"/>
        <v xml:space="preserve"> </v>
      </c>
      <c r="AX48" s="160" t="str">
        <f t="shared" si="7"/>
        <v xml:space="preserve"> </v>
      </c>
      <c r="AY48" s="160" t="str">
        <f t="shared" si="6"/>
        <v xml:space="preserve"> </v>
      </c>
      <c r="AZ48" s="160" t="str">
        <f t="shared" si="4"/>
        <v xml:space="preserve"> </v>
      </c>
      <c r="BA48" s="160" t="str">
        <f t="shared" si="4"/>
        <v xml:space="preserve"> </v>
      </c>
      <c r="BB48" s="160" t="str">
        <f t="shared" si="4"/>
        <v xml:space="preserve"> </v>
      </c>
      <c r="BC48" s="160" t="str">
        <f t="shared" si="4"/>
        <v xml:space="preserve"> </v>
      </c>
    </row>
    <row r="49" spans="1:55" s="3" customFormat="1" ht="18" customHeight="1" x14ac:dyDescent="0.2">
      <c r="A49" s="155">
        <f>'[1]Впишите фамилии!'!E62</f>
        <v>3</v>
      </c>
      <c r="B49" s="155" t="str">
        <f>'[1]Впишите фамилии!'!F62</f>
        <v>б</v>
      </c>
      <c r="C49" s="164" t="str">
        <f>'[1]Впишите фамилии!'!G62</f>
        <v xml:space="preserve">Аманова Камила </v>
      </c>
      <c r="D49" s="155">
        <f>'[1]18.09'!K37</f>
        <v>0</v>
      </c>
      <c r="E49" s="155">
        <f>'[1]6.10'!K37</f>
        <v>67</v>
      </c>
      <c r="F49" s="155">
        <f>'[1]22.10'!K37</f>
        <v>58</v>
      </c>
      <c r="G49" s="155">
        <f>'[1]28.11'!K37</f>
        <v>64</v>
      </c>
      <c r="H49" s="155">
        <f>'[1]10.12'!K37</f>
        <v>70</v>
      </c>
      <c r="I49" s="158">
        <f>'[1]14.01'!K37</f>
        <v>89</v>
      </c>
      <c r="J49" s="158">
        <f>'[1]27.01'!K37</f>
        <v>94</v>
      </c>
      <c r="K49" s="158">
        <f>'[1]5.02'!K37</f>
        <v>94</v>
      </c>
      <c r="L49" s="158">
        <f>'[1]6.02'!K37</f>
        <v>90</v>
      </c>
      <c r="M49" s="158">
        <f>'[1]18.02'!K37</f>
        <v>82</v>
      </c>
      <c r="N49" s="158">
        <f>'[1]11тест'!K37</f>
        <v>0</v>
      </c>
      <c r="O49" s="158">
        <f>'[1]12тест'!K37</f>
        <v>0</v>
      </c>
      <c r="P49" s="158">
        <f>'[1]13тест'!K37</f>
        <v>0</v>
      </c>
      <c r="Q49" s="158">
        <f>'[1]14тест'!K37</f>
        <v>0</v>
      </c>
      <c r="R49" s="158">
        <f>'[1]15тест'!K37</f>
        <v>0</v>
      </c>
      <c r="S49" s="158">
        <f>'[1]16тест'!K37</f>
        <v>0</v>
      </c>
      <c r="T49" s="158">
        <f>'[1]17тест'!K37</f>
        <v>0</v>
      </c>
      <c r="U49" s="158">
        <f>'[1]18тест'!K37</f>
        <v>0</v>
      </c>
      <c r="V49" s="158">
        <f>'[1]19тест'!K37</f>
        <v>0</v>
      </c>
      <c r="W49" s="158">
        <f>'[1]20тест'!K37</f>
        <v>0</v>
      </c>
      <c r="X49" s="158">
        <f>'[1]21тест'!K37</f>
        <v>0</v>
      </c>
      <c r="Y49" s="158">
        <f>'[1]22тест'!K37</f>
        <v>0</v>
      </c>
      <c r="Z49" s="158">
        <f>'[1]23тест'!K37</f>
        <v>0</v>
      </c>
      <c r="AA49" s="158">
        <f>'[1]24тест'!K37</f>
        <v>0</v>
      </c>
      <c r="AB49" s="158">
        <f>'[1]25тест'!K37</f>
        <v>0</v>
      </c>
      <c r="AC49" s="159">
        <f t="shared" si="1"/>
        <v>78.666666666666671</v>
      </c>
      <c r="AD49" s="147">
        <f t="shared" si="2"/>
        <v>9</v>
      </c>
      <c r="AE49" s="160" t="str">
        <f t="shared" si="5"/>
        <v xml:space="preserve"> </v>
      </c>
      <c r="AF49" s="160">
        <f t="shared" si="5"/>
        <v>1</v>
      </c>
      <c r="AG49" s="160">
        <f t="shared" si="5"/>
        <v>1</v>
      </c>
      <c r="AH49" s="160">
        <f t="shared" si="5"/>
        <v>1</v>
      </c>
      <c r="AI49" s="160">
        <f t="shared" si="5"/>
        <v>1</v>
      </c>
      <c r="AJ49" s="160">
        <f t="shared" si="5"/>
        <v>1</v>
      </c>
      <c r="AK49" s="160">
        <f t="shared" si="5"/>
        <v>1</v>
      </c>
      <c r="AL49" s="160">
        <f t="shared" si="5"/>
        <v>1</v>
      </c>
      <c r="AM49" s="160">
        <f t="shared" si="5"/>
        <v>1</v>
      </c>
      <c r="AN49" s="160">
        <f t="shared" si="5"/>
        <v>1</v>
      </c>
      <c r="AO49" s="160" t="str">
        <f t="shared" si="5"/>
        <v xml:space="preserve"> </v>
      </c>
      <c r="AP49" s="160" t="str">
        <f t="shared" si="5"/>
        <v xml:space="preserve"> </v>
      </c>
      <c r="AQ49" s="160" t="str">
        <f t="shared" si="5"/>
        <v xml:space="preserve"> </v>
      </c>
      <c r="AR49" s="160" t="str">
        <f t="shared" si="5"/>
        <v xml:space="preserve"> </v>
      </c>
      <c r="AS49" s="160" t="str">
        <f t="shared" si="5"/>
        <v xml:space="preserve"> </v>
      </c>
      <c r="AT49" s="160" t="str">
        <f t="shared" si="5"/>
        <v xml:space="preserve"> </v>
      </c>
      <c r="AU49" s="160" t="str">
        <f t="shared" si="7"/>
        <v xml:space="preserve"> </v>
      </c>
      <c r="AV49" s="160" t="str">
        <f t="shared" si="7"/>
        <v xml:space="preserve"> </v>
      </c>
      <c r="AW49" s="160" t="str">
        <f t="shared" si="7"/>
        <v xml:space="preserve"> </v>
      </c>
      <c r="AX49" s="160" t="str">
        <f t="shared" si="7"/>
        <v xml:space="preserve"> </v>
      </c>
      <c r="AY49" s="160" t="str">
        <f t="shared" si="6"/>
        <v xml:space="preserve"> </v>
      </c>
      <c r="AZ49" s="160" t="str">
        <f t="shared" si="4"/>
        <v xml:space="preserve"> </v>
      </c>
      <c r="BA49" s="160" t="str">
        <f t="shared" si="4"/>
        <v xml:space="preserve"> </v>
      </c>
      <c r="BB49" s="160" t="str">
        <f t="shared" si="4"/>
        <v xml:space="preserve"> </v>
      </c>
      <c r="BC49" s="160" t="str">
        <f t="shared" si="4"/>
        <v xml:space="preserve"> </v>
      </c>
    </row>
    <row r="50" spans="1:55" s="3" customFormat="1" ht="18" customHeight="1" x14ac:dyDescent="0.2">
      <c r="A50" s="155">
        <f>'[1]Впишите фамилии!'!E63</f>
        <v>4</v>
      </c>
      <c r="B50" s="155" t="str">
        <f>'[1]Впишите фамилии!'!F63</f>
        <v>б</v>
      </c>
      <c r="C50" s="164" t="str">
        <f>'[1]Впишите фамилии!'!G63</f>
        <v xml:space="preserve">Амурбай Әділет </v>
      </c>
      <c r="D50" s="155">
        <f>'[1]18.09'!K38</f>
        <v>62</v>
      </c>
      <c r="E50" s="155">
        <f>'[1]6.10'!K38</f>
        <v>67</v>
      </c>
      <c r="F50" s="155">
        <f>'[1]22.10'!K38</f>
        <v>81</v>
      </c>
      <c r="G50" s="155">
        <f>'[1]28.11'!K38</f>
        <v>85</v>
      </c>
      <c r="H50" s="155">
        <f>'[1]10.12'!K38</f>
        <v>84</v>
      </c>
      <c r="I50" s="158">
        <f>'[1]14.01'!K38</f>
        <v>96</v>
      </c>
      <c r="J50" s="158">
        <f>'[1]27.01'!K38</f>
        <v>93</v>
      </c>
      <c r="K50" s="158">
        <f>'[1]5.02'!K38</f>
        <v>85</v>
      </c>
      <c r="L50" s="158">
        <f>'[1]6.02'!K38</f>
        <v>98</v>
      </c>
      <c r="M50" s="158">
        <f>'[1]18.02'!K38</f>
        <v>104</v>
      </c>
      <c r="N50" s="158">
        <f>'[1]11тест'!K38</f>
        <v>0</v>
      </c>
      <c r="O50" s="158">
        <f>'[1]12тест'!K38</f>
        <v>0</v>
      </c>
      <c r="P50" s="158">
        <f>'[1]13тест'!K38</f>
        <v>0</v>
      </c>
      <c r="Q50" s="158">
        <f>'[1]14тест'!K38</f>
        <v>0</v>
      </c>
      <c r="R50" s="158">
        <f>'[1]15тест'!K38</f>
        <v>0</v>
      </c>
      <c r="S50" s="158">
        <f>'[1]16тест'!K38</f>
        <v>0</v>
      </c>
      <c r="T50" s="158">
        <f>'[1]17тест'!K38</f>
        <v>0</v>
      </c>
      <c r="U50" s="158">
        <f>'[1]18тест'!K38</f>
        <v>0</v>
      </c>
      <c r="V50" s="158">
        <f>'[1]19тест'!K38</f>
        <v>0</v>
      </c>
      <c r="W50" s="158">
        <f>'[1]20тест'!K38</f>
        <v>0</v>
      </c>
      <c r="X50" s="158">
        <f>'[1]21тест'!K38</f>
        <v>0</v>
      </c>
      <c r="Y50" s="158">
        <f>'[1]22тест'!K38</f>
        <v>0</v>
      </c>
      <c r="Z50" s="158">
        <f>'[1]23тест'!K38</f>
        <v>0</v>
      </c>
      <c r="AA50" s="158">
        <f>'[1]24тест'!K38</f>
        <v>0</v>
      </c>
      <c r="AB50" s="158">
        <f>'[1]25тест'!K38</f>
        <v>0</v>
      </c>
      <c r="AC50" s="159">
        <f t="shared" si="1"/>
        <v>85.5</v>
      </c>
      <c r="AD50" s="147">
        <f t="shared" si="2"/>
        <v>10</v>
      </c>
      <c r="AE50" s="160">
        <f t="shared" si="5"/>
        <v>1</v>
      </c>
      <c r="AF50" s="160">
        <f t="shared" si="5"/>
        <v>1</v>
      </c>
      <c r="AG50" s="160">
        <f t="shared" si="5"/>
        <v>1</v>
      </c>
      <c r="AH50" s="160">
        <f t="shared" si="5"/>
        <v>1</v>
      </c>
      <c r="AI50" s="160">
        <f t="shared" si="5"/>
        <v>1</v>
      </c>
      <c r="AJ50" s="160">
        <f t="shared" si="5"/>
        <v>1</v>
      </c>
      <c r="AK50" s="160">
        <f t="shared" si="5"/>
        <v>1</v>
      </c>
      <c r="AL50" s="160">
        <f t="shared" si="5"/>
        <v>1</v>
      </c>
      <c r="AM50" s="160">
        <f t="shared" si="5"/>
        <v>1</v>
      </c>
      <c r="AN50" s="160">
        <f t="shared" si="5"/>
        <v>1</v>
      </c>
      <c r="AO50" s="160" t="str">
        <f t="shared" si="5"/>
        <v xml:space="preserve"> </v>
      </c>
      <c r="AP50" s="160" t="str">
        <f t="shared" si="5"/>
        <v xml:space="preserve"> </v>
      </c>
      <c r="AQ50" s="160" t="str">
        <f t="shared" si="5"/>
        <v xml:space="preserve"> </v>
      </c>
      <c r="AR50" s="160" t="str">
        <f t="shared" si="5"/>
        <v xml:space="preserve"> </v>
      </c>
      <c r="AS50" s="160" t="str">
        <f t="shared" si="5"/>
        <v xml:space="preserve"> </v>
      </c>
      <c r="AT50" s="160" t="str">
        <f t="shared" si="5"/>
        <v xml:space="preserve"> </v>
      </c>
      <c r="AU50" s="160" t="str">
        <f t="shared" si="7"/>
        <v xml:space="preserve"> </v>
      </c>
      <c r="AV50" s="160" t="str">
        <f t="shared" si="7"/>
        <v xml:space="preserve"> </v>
      </c>
      <c r="AW50" s="160" t="str">
        <f t="shared" si="7"/>
        <v xml:space="preserve"> </v>
      </c>
      <c r="AX50" s="160" t="str">
        <f t="shared" si="7"/>
        <v xml:space="preserve"> </v>
      </c>
      <c r="AY50" s="160" t="str">
        <f t="shared" si="6"/>
        <v xml:space="preserve"> </v>
      </c>
      <c r="AZ50" s="160" t="str">
        <f t="shared" si="4"/>
        <v xml:space="preserve"> </v>
      </c>
      <c r="BA50" s="160" t="str">
        <f t="shared" si="4"/>
        <v xml:space="preserve"> </v>
      </c>
      <c r="BB50" s="160" t="str">
        <f t="shared" si="4"/>
        <v xml:space="preserve"> </v>
      </c>
      <c r="BC50" s="160" t="str">
        <f t="shared" si="4"/>
        <v xml:space="preserve"> </v>
      </c>
    </row>
    <row r="51" spans="1:55" s="3" customFormat="1" ht="18" customHeight="1" x14ac:dyDescent="0.2">
      <c r="A51" s="155">
        <f>'[1]Впишите фамилии!'!E64</f>
        <v>5</v>
      </c>
      <c r="B51" s="155" t="str">
        <f>'[1]Впишите фамилии!'!F64</f>
        <v>б</v>
      </c>
      <c r="C51" s="164" t="str">
        <f>'[1]Впишите фамилии!'!G64</f>
        <v xml:space="preserve">Васильев Кирилл </v>
      </c>
      <c r="D51" s="155">
        <f>'[1]18.09'!K39</f>
        <v>53</v>
      </c>
      <c r="E51" s="155">
        <f>'[1]6.10'!K39</f>
        <v>75</v>
      </c>
      <c r="F51" s="155">
        <f>'[1]22.10'!K39</f>
        <v>56</v>
      </c>
      <c r="G51" s="155">
        <f>'[1]28.11'!K39</f>
        <v>84</v>
      </c>
      <c r="H51" s="155">
        <f>'[1]10.12'!K39</f>
        <v>69</v>
      </c>
      <c r="I51" s="158">
        <f>'[1]14.01'!K39</f>
        <v>85</v>
      </c>
      <c r="J51" s="158">
        <f>'[1]27.01'!K39</f>
        <v>88</v>
      </c>
      <c r="K51" s="158">
        <f>'[1]5.02'!K39</f>
        <v>0</v>
      </c>
      <c r="L51" s="158">
        <f>'[1]6.02'!K39</f>
        <v>0</v>
      </c>
      <c r="M51" s="158">
        <f>'[1]18.02'!K39</f>
        <v>94</v>
      </c>
      <c r="N51" s="158">
        <f>'[1]11тест'!K39</f>
        <v>0</v>
      </c>
      <c r="O51" s="158">
        <f>'[1]12тест'!K39</f>
        <v>0</v>
      </c>
      <c r="P51" s="158">
        <f>'[1]13тест'!K39</f>
        <v>0</v>
      </c>
      <c r="Q51" s="158">
        <f>'[1]14тест'!K39</f>
        <v>0</v>
      </c>
      <c r="R51" s="158">
        <f>'[1]15тест'!K39</f>
        <v>0</v>
      </c>
      <c r="S51" s="158">
        <f>'[1]16тест'!K39</f>
        <v>0</v>
      </c>
      <c r="T51" s="158">
        <f>'[1]17тест'!K39</f>
        <v>0</v>
      </c>
      <c r="U51" s="158">
        <f>'[1]18тест'!K39</f>
        <v>0</v>
      </c>
      <c r="V51" s="158">
        <f>'[1]19тест'!K39</f>
        <v>0</v>
      </c>
      <c r="W51" s="158">
        <f>'[1]20тест'!K39</f>
        <v>0</v>
      </c>
      <c r="X51" s="158">
        <f>'[1]21тест'!K39</f>
        <v>0</v>
      </c>
      <c r="Y51" s="158">
        <f>'[1]22тест'!K39</f>
        <v>0</v>
      </c>
      <c r="Z51" s="158">
        <f>'[1]23тест'!K39</f>
        <v>0</v>
      </c>
      <c r="AA51" s="158">
        <f>'[1]24тест'!K39</f>
        <v>0</v>
      </c>
      <c r="AB51" s="158">
        <f>'[1]25тест'!K39</f>
        <v>0</v>
      </c>
      <c r="AC51" s="159">
        <f t="shared" si="1"/>
        <v>75.5</v>
      </c>
      <c r="AD51" s="147">
        <f t="shared" si="2"/>
        <v>8</v>
      </c>
      <c r="AE51" s="160">
        <f t="shared" si="5"/>
        <v>1</v>
      </c>
      <c r="AF51" s="160">
        <f t="shared" si="5"/>
        <v>1</v>
      </c>
      <c r="AG51" s="160">
        <f t="shared" si="5"/>
        <v>1</v>
      </c>
      <c r="AH51" s="160">
        <f t="shared" si="5"/>
        <v>1</v>
      </c>
      <c r="AI51" s="160">
        <f t="shared" si="5"/>
        <v>1</v>
      </c>
      <c r="AJ51" s="160">
        <f t="shared" si="5"/>
        <v>1</v>
      </c>
      <c r="AK51" s="160">
        <f t="shared" si="5"/>
        <v>1</v>
      </c>
      <c r="AL51" s="160" t="str">
        <f t="shared" si="5"/>
        <v xml:space="preserve"> </v>
      </c>
      <c r="AM51" s="160" t="str">
        <f t="shared" si="5"/>
        <v xml:space="preserve"> </v>
      </c>
      <c r="AN51" s="160">
        <f t="shared" si="5"/>
        <v>1</v>
      </c>
      <c r="AO51" s="160" t="str">
        <f t="shared" si="5"/>
        <v xml:space="preserve"> </v>
      </c>
      <c r="AP51" s="160" t="str">
        <f t="shared" si="5"/>
        <v xml:space="preserve"> </v>
      </c>
      <c r="AQ51" s="160" t="str">
        <f t="shared" si="5"/>
        <v xml:space="preserve"> </v>
      </c>
      <c r="AR51" s="160" t="str">
        <f t="shared" si="5"/>
        <v xml:space="preserve"> </v>
      </c>
      <c r="AS51" s="160" t="str">
        <f t="shared" si="5"/>
        <v xml:space="preserve"> </v>
      </c>
      <c r="AT51" s="160" t="str">
        <f t="shared" si="5"/>
        <v xml:space="preserve"> </v>
      </c>
      <c r="AU51" s="160" t="str">
        <f t="shared" si="7"/>
        <v xml:space="preserve"> </v>
      </c>
      <c r="AV51" s="160" t="str">
        <f t="shared" si="7"/>
        <v xml:space="preserve"> </v>
      </c>
      <c r="AW51" s="160" t="str">
        <f t="shared" si="7"/>
        <v xml:space="preserve"> </v>
      </c>
      <c r="AX51" s="160" t="str">
        <f t="shared" si="7"/>
        <v xml:space="preserve"> </v>
      </c>
      <c r="AY51" s="160" t="str">
        <f t="shared" si="6"/>
        <v xml:space="preserve"> </v>
      </c>
      <c r="AZ51" s="160" t="str">
        <f t="shared" si="4"/>
        <v xml:space="preserve"> </v>
      </c>
      <c r="BA51" s="160" t="str">
        <f t="shared" si="4"/>
        <v xml:space="preserve"> </v>
      </c>
      <c r="BB51" s="160" t="str">
        <f t="shared" si="4"/>
        <v xml:space="preserve"> </v>
      </c>
      <c r="BC51" s="160" t="str">
        <f t="shared" si="4"/>
        <v xml:space="preserve"> </v>
      </c>
    </row>
    <row r="52" spans="1:55" s="3" customFormat="1" ht="18" customHeight="1" x14ac:dyDescent="0.2">
      <c r="A52" s="155">
        <f>'[1]Впишите фамилии!'!E65</f>
        <v>6</v>
      </c>
      <c r="B52" s="155" t="str">
        <f>'[1]Впишите фамилии!'!F65</f>
        <v>б</v>
      </c>
      <c r="C52" s="164" t="str">
        <f>'[1]Впишите фамилии!'!G65</f>
        <v>Давлетшин Рашит</v>
      </c>
      <c r="D52" s="155">
        <f>'[1]18.09'!K40</f>
        <v>65</v>
      </c>
      <c r="E52" s="155">
        <f>'[1]6.10'!K40</f>
        <v>56</v>
      </c>
      <c r="F52" s="155">
        <f>'[1]22.10'!K40</f>
        <v>73</v>
      </c>
      <c r="G52" s="155">
        <f>'[1]28.11'!K40</f>
        <v>83</v>
      </c>
      <c r="H52" s="155">
        <f>'[1]10.12'!K40</f>
        <v>80</v>
      </c>
      <c r="I52" s="158">
        <f>'[1]14.01'!K40</f>
        <v>84</v>
      </c>
      <c r="J52" s="158">
        <f>'[1]27.01'!K40</f>
        <v>85</v>
      </c>
      <c r="K52" s="158">
        <f>'[1]5.02'!K40</f>
        <v>94</v>
      </c>
      <c r="L52" s="158">
        <f>'[1]6.02'!K40</f>
        <v>85</v>
      </c>
      <c r="M52" s="158">
        <f>'[1]18.02'!K40</f>
        <v>94</v>
      </c>
      <c r="N52" s="158">
        <f>'[1]11тест'!K40</f>
        <v>0</v>
      </c>
      <c r="O52" s="158">
        <f>'[1]12тест'!K40</f>
        <v>0</v>
      </c>
      <c r="P52" s="158">
        <f>'[1]13тест'!K40</f>
        <v>0</v>
      </c>
      <c r="Q52" s="158">
        <f>'[1]14тест'!K40</f>
        <v>0</v>
      </c>
      <c r="R52" s="158">
        <f>'[1]15тест'!K40</f>
        <v>0</v>
      </c>
      <c r="S52" s="158">
        <f>'[1]16тест'!K40</f>
        <v>0</v>
      </c>
      <c r="T52" s="158">
        <f>'[1]17тест'!K40</f>
        <v>0</v>
      </c>
      <c r="U52" s="158">
        <f>'[1]18тест'!K40</f>
        <v>0</v>
      </c>
      <c r="V52" s="158">
        <f>'[1]19тест'!K40</f>
        <v>0</v>
      </c>
      <c r="W52" s="158">
        <f>'[1]20тест'!K40</f>
        <v>0</v>
      </c>
      <c r="X52" s="158">
        <f>'[1]21тест'!K40</f>
        <v>0</v>
      </c>
      <c r="Y52" s="158">
        <f>'[1]22тест'!K40</f>
        <v>0</v>
      </c>
      <c r="Z52" s="158">
        <f>'[1]23тест'!K40</f>
        <v>0</v>
      </c>
      <c r="AA52" s="158">
        <f>'[1]24тест'!K40</f>
        <v>0</v>
      </c>
      <c r="AB52" s="158">
        <f>'[1]25тест'!K40</f>
        <v>0</v>
      </c>
      <c r="AC52" s="159">
        <f t="shared" si="1"/>
        <v>79.900000000000006</v>
      </c>
      <c r="AD52" s="147">
        <f t="shared" si="2"/>
        <v>10</v>
      </c>
      <c r="AE52" s="160">
        <f t="shared" si="5"/>
        <v>1</v>
      </c>
      <c r="AF52" s="160">
        <f t="shared" si="5"/>
        <v>1</v>
      </c>
      <c r="AG52" s="160">
        <f t="shared" si="5"/>
        <v>1</v>
      </c>
      <c r="AH52" s="160">
        <f t="shared" si="5"/>
        <v>1</v>
      </c>
      <c r="AI52" s="160">
        <f t="shared" si="5"/>
        <v>1</v>
      </c>
      <c r="AJ52" s="160">
        <f t="shared" si="5"/>
        <v>1</v>
      </c>
      <c r="AK52" s="160">
        <f t="shared" si="5"/>
        <v>1</v>
      </c>
      <c r="AL52" s="160">
        <f t="shared" si="5"/>
        <v>1</v>
      </c>
      <c r="AM52" s="160">
        <f t="shared" si="5"/>
        <v>1</v>
      </c>
      <c r="AN52" s="160">
        <f t="shared" si="5"/>
        <v>1</v>
      </c>
      <c r="AO52" s="160" t="str">
        <f t="shared" si="5"/>
        <v xml:space="preserve"> </v>
      </c>
      <c r="AP52" s="160" t="str">
        <f t="shared" si="5"/>
        <v xml:space="preserve"> </v>
      </c>
      <c r="AQ52" s="160" t="str">
        <f t="shared" si="5"/>
        <v xml:space="preserve"> </v>
      </c>
      <c r="AR52" s="160" t="str">
        <f t="shared" si="5"/>
        <v xml:space="preserve"> </v>
      </c>
      <c r="AS52" s="160" t="str">
        <f t="shared" si="5"/>
        <v xml:space="preserve"> </v>
      </c>
      <c r="AT52" s="160" t="str">
        <f t="shared" si="5"/>
        <v xml:space="preserve"> </v>
      </c>
      <c r="AU52" s="160" t="str">
        <f t="shared" si="7"/>
        <v xml:space="preserve"> </v>
      </c>
      <c r="AV52" s="160" t="str">
        <f t="shared" si="7"/>
        <v xml:space="preserve"> </v>
      </c>
      <c r="AW52" s="160" t="str">
        <f t="shared" si="7"/>
        <v xml:space="preserve"> </v>
      </c>
      <c r="AX52" s="160" t="str">
        <f t="shared" si="7"/>
        <v xml:space="preserve"> </v>
      </c>
      <c r="AY52" s="160" t="str">
        <f t="shared" si="6"/>
        <v xml:space="preserve"> </v>
      </c>
      <c r="AZ52" s="160" t="str">
        <f t="shared" si="4"/>
        <v xml:space="preserve"> </v>
      </c>
      <c r="BA52" s="160" t="str">
        <f t="shared" si="4"/>
        <v xml:space="preserve"> </v>
      </c>
      <c r="BB52" s="160" t="str">
        <f t="shared" si="4"/>
        <v xml:space="preserve"> </v>
      </c>
      <c r="BC52" s="160" t="str">
        <f t="shared" si="4"/>
        <v xml:space="preserve"> </v>
      </c>
    </row>
    <row r="53" spans="1:55" s="3" customFormat="1" ht="18" customHeight="1" x14ac:dyDescent="0.2">
      <c r="A53" s="155">
        <f>'[1]Впишите фамилии!'!E66</f>
        <v>7</v>
      </c>
      <c r="B53" s="155" t="str">
        <f>'[1]Впишите фамилии!'!F66</f>
        <v>б</v>
      </c>
      <c r="C53" s="164" t="str">
        <f>'[1]Впишите фамилии!'!G66</f>
        <v xml:space="preserve">Еркенова Зарина </v>
      </c>
      <c r="D53" s="155">
        <f>'[1]18.09'!K41</f>
        <v>46</v>
      </c>
      <c r="E53" s="155">
        <f>'[1]6.10'!K41</f>
        <v>76</v>
      </c>
      <c r="F53" s="155">
        <f>'[1]22.10'!K41</f>
        <v>67</v>
      </c>
      <c r="G53" s="155">
        <f>'[1]28.11'!K41</f>
        <v>73</v>
      </c>
      <c r="H53" s="155">
        <f>'[1]10.12'!K41</f>
        <v>75</v>
      </c>
      <c r="I53" s="158">
        <f>'[1]14.01'!K41</f>
        <v>62</v>
      </c>
      <c r="J53" s="158">
        <f>'[1]27.01'!K41</f>
        <v>95</v>
      </c>
      <c r="K53" s="158">
        <f>'[1]5.02'!K41</f>
        <v>81</v>
      </c>
      <c r="L53" s="158">
        <f>'[1]6.02'!K41</f>
        <v>70</v>
      </c>
      <c r="M53" s="158">
        <f>'[1]18.02'!K41</f>
        <v>60</v>
      </c>
      <c r="N53" s="158">
        <f>'[1]11тест'!K41</f>
        <v>0</v>
      </c>
      <c r="O53" s="158">
        <f>'[1]12тест'!K41</f>
        <v>0</v>
      </c>
      <c r="P53" s="158">
        <f>'[1]13тест'!K41</f>
        <v>0</v>
      </c>
      <c r="Q53" s="158">
        <f>'[1]14тест'!K41</f>
        <v>0</v>
      </c>
      <c r="R53" s="158">
        <f>'[1]15тест'!K41</f>
        <v>0</v>
      </c>
      <c r="S53" s="158">
        <f>'[1]16тест'!K41</f>
        <v>0</v>
      </c>
      <c r="T53" s="158">
        <f>'[1]17тест'!K41</f>
        <v>0</v>
      </c>
      <c r="U53" s="158">
        <f>'[1]18тест'!K41</f>
        <v>0</v>
      </c>
      <c r="V53" s="158">
        <f>'[1]19тест'!K41</f>
        <v>0</v>
      </c>
      <c r="W53" s="158">
        <f>'[1]20тест'!K41</f>
        <v>0</v>
      </c>
      <c r="X53" s="158">
        <f>'[1]21тест'!K41</f>
        <v>0</v>
      </c>
      <c r="Y53" s="158">
        <f>'[1]22тест'!K41</f>
        <v>0</v>
      </c>
      <c r="Z53" s="158">
        <f>'[1]23тест'!K41</f>
        <v>0</v>
      </c>
      <c r="AA53" s="158">
        <f>'[1]24тест'!K41</f>
        <v>0</v>
      </c>
      <c r="AB53" s="158">
        <f>'[1]25тест'!K41</f>
        <v>0</v>
      </c>
      <c r="AC53" s="159">
        <f t="shared" si="1"/>
        <v>70.5</v>
      </c>
      <c r="AD53" s="147">
        <f t="shared" si="2"/>
        <v>10</v>
      </c>
      <c r="AE53" s="160">
        <f t="shared" si="5"/>
        <v>1</v>
      </c>
      <c r="AF53" s="160">
        <f t="shared" si="5"/>
        <v>1</v>
      </c>
      <c r="AG53" s="160">
        <f t="shared" si="5"/>
        <v>1</v>
      </c>
      <c r="AH53" s="160">
        <f t="shared" si="5"/>
        <v>1</v>
      </c>
      <c r="AI53" s="160">
        <f t="shared" ref="AI53:AT74" si="8">IF(H53&gt;0,1," " )</f>
        <v>1</v>
      </c>
      <c r="AJ53" s="160">
        <f t="shared" si="8"/>
        <v>1</v>
      </c>
      <c r="AK53" s="160">
        <f t="shared" si="8"/>
        <v>1</v>
      </c>
      <c r="AL53" s="160">
        <f t="shared" si="8"/>
        <v>1</v>
      </c>
      <c r="AM53" s="160">
        <f t="shared" si="8"/>
        <v>1</v>
      </c>
      <c r="AN53" s="160">
        <f t="shared" si="8"/>
        <v>1</v>
      </c>
      <c r="AO53" s="160" t="str">
        <f t="shared" si="8"/>
        <v xml:space="preserve"> </v>
      </c>
      <c r="AP53" s="160" t="str">
        <f t="shared" si="8"/>
        <v xml:space="preserve"> </v>
      </c>
      <c r="AQ53" s="160" t="str">
        <f t="shared" si="8"/>
        <v xml:space="preserve"> </v>
      </c>
      <c r="AR53" s="160" t="str">
        <f t="shared" si="8"/>
        <v xml:space="preserve"> </v>
      </c>
      <c r="AS53" s="160" t="str">
        <f t="shared" si="8"/>
        <v xml:space="preserve"> </v>
      </c>
      <c r="AT53" s="160" t="str">
        <f t="shared" si="8"/>
        <v xml:space="preserve"> </v>
      </c>
      <c r="AU53" s="160" t="str">
        <f t="shared" si="7"/>
        <v xml:space="preserve"> </v>
      </c>
      <c r="AV53" s="160" t="str">
        <f t="shared" si="7"/>
        <v xml:space="preserve"> </v>
      </c>
      <c r="AW53" s="160" t="str">
        <f t="shared" si="7"/>
        <v xml:space="preserve"> </v>
      </c>
      <c r="AX53" s="160" t="str">
        <f t="shared" si="7"/>
        <v xml:space="preserve"> </v>
      </c>
      <c r="AY53" s="160" t="str">
        <f t="shared" si="6"/>
        <v xml:space="preserve"> </v>
      </c>
      <c r="AZ53" s="160" t="str">
        <f t="shared" si="4"/>
        <v xml:space="preserve"> </v>
      </c>
      <c r="BA53" s="160" t="str">
        <f t="shared" si="4"/>
        <v xml:space="preserve"> </v>
      </c>
      <c r="BB53" s="160" t="str">
        <f t="shared" si="4"/>
        <v xml:space="preserve"> </v>
      </c>
      <c r="BC53" s="160" t="str">
        <f t="shared" si="4"/>
        <v xml:space="preserve"> </v>
      </c>
    </row>
    <row r="54" spans="1:55" s="3" customFormat="1" ht="18" customHeight="1" x14ac:dyDescent="0.2">
      <c r="A54" s="155">
        <f>'[1]Впишите фамилии!'!E67</f>
        <v>8</v>
      </c>
      <c r="B54" s="155" t="str">
        <f>'[1]Впишите фамилии!'!F67</f>
        <v>б</v>
      </c>
      <c r="C54" s="164" t="str">
        <f>'[1]Впишите фамилии!'!G67</f>
        <v>Жапарова Жулдыз</v>
      </c>
      <c r="D54" s="155">
        <f>'[1]18.09'!K42</f>
        <v>0</v>
      </c>
      <c r="E54" s="155">
        <f>'[1]6.10'!K42</f>
        <v>59</v>
      </c>
      <c r="F54" s="155">
        <f>'[1]22.10'!K42</f>
        <v>85</v>
      </c>
      <c r="G54" s="155">
        <f>'[1]28.11'!K42</f>
        <v>96</v>
      </c>
      <c r="H54" s="155">
        <f>'[1]10.12'!K42</f>
        <v>87</v>
      </c>
      <c r="I54" s="158">
        <f>'[1]14.01'!K42</f>
        <v>90</v>
      </c>
      <c r="J54" s="158">
        <f>'[1]27.01'!K42</f>
        <v>92</v>
      </c>
      <c r="K54" s="158">
        <f>'[1]5.02'!K42</f>
        <v>95</v>
      </c>
      <c r="L54" s="158">
        <f>'[1]6.02'!K42</f>
        <v>94</v>
      </c>
      <c r="M54" s="158">
        <f>'[1]18.02'!K42</f>
        <v>101</v>
      </c>
      <c r="N54" s="158">
        <f>'[1]11тест'!K42</f>
        <v>0</v>
      </c>
      <c r="O54" s="158">
        <f>'[1]12тест'!K42</f>
        <v>0</v>
      </c>
      <c r="P54" s="158">
        <f>'[1]13тест'!K42</f>
        <v>0</v>
      </c>
      <c r="Q54" s="158">
        <f>'[1]14тест'!K42</f>
        <v>0</v>
      </c>
      <c r="R54" s="158">
        <f>'[1]15тест'!K42</f>
        <v>0</v>
      </c>
      <c r="S54" s="158">
        <f>'[1]16тест'!K42</f>
        <v>0</v>
      </c>
      <c r="T54" s="158">
        <f>'[1]17тест'!K42</f>
        <v>0</v>
      </c>
      <c r="U54" s="158">
        <f>'[1]18тест'!K42</f>
        <v>0</v>
      </c>
      <c r="V54" s="158">
        <f>'[1]19тест'!K42</f>
        <v>0</v>
      </c>
      <c r="W54" s="158">
        <f>'[1]20тест'!K42</f>
        <v>0</v>
      </c>
      <c r="X54" s="158">
        <f>'[1]21тест'!K42</f>
        <v>0</v>
      </c>
      <c r="Y54" s="158">
        <f>'[1]22тест'!K42</f>
        <v>0</v>
      </c>
      <c r="Z54" s="158">
        <f>'[1]23тест'!K42</f>
        <v>0</v>
      </c>
      <c r="AA54" s="158">
        <f>'[1]24тест'!K42</f>
        <v>0</v>
      </c>
      <c r="AB54" s="158">
        <f>'[1]25тест'!K42</f>
        <v>0</v>
      </c>
      <c r="AC54" s="159">
        <f t="shared" si="1"/>
        <v>88.777777777777771</v>
      </c>
      <c r="AD54" s="147">
        <f t="shared" si="2"/>
        <v>9</v>
      </c>
      <c r="AE54" s="160" t="str">
        <f t="shared" ref="AE54:AK114" si="9">IF(D54&gt;0,1," " )</f>
        <v xml:space="preserve"> </v>
      </c>
      <c r="AF54" s="160">
        <f t="shared" si="9"/>
        <v>1</v>
      </c>
      <c r="AG54" s="160">
        <f t="shared" si="9"/>
        <v>1</v>
      </c>
      <c r="AH54" s="160">
        <f t="shared" si="9"/>
        <v>1</v>
      </c>
      <c r="AI54" s="160">
        <f t="shared" si="8"/>
        <v>1</v>
      </c>
      <c r="AJ54" s="160">
        <f t="shared" si="8"/>
        <v>1</v>
      </c>
      <c r="AK54" s="160">
        <f t="shared" si="8"/>
        <v>1</v>
      </c>
      <c r="AL54" s="160">
        <f t="shared" si="8"/>
        <v>1</v>
      </c>
      <c r="AM54" s="160">
        <f t="shared" si="8"/>
        <v>1</v>
      </c>
      <c r="AN54" s="160">
        <f t="shared" si="8"/>
        <v>1</v>
      </c>
      <c r="AO54" s="160" t="str">
        <f t="shared" si="8"/>
        <v xml:space="preserve"> </v>
      </c>
      <c r="AP54" s="160" t="str">
        <f t="shared" si="8"/>
        <v xml:space="preserve"> </v>
      </c>
      <c r="AQ54" s="160" t="str">
        <f t="shared" si="8"/>
        <v xml:space="preserve"> </v>
      </c>
      <c r="AR54" s="160" t="str">
        <f t="shared" si="8"/>
        <v xml:space="preserve"> </v>
      </c>
      <c r="AS54" s="160" t="str">
        <f t="shared" si="8"/>
        <v xml:space="preserve"> </v>
      </c>
      <c r="AT54" s="160" t="str">
        <f t="shared" si="8"/>
        <v xml:space="preserve"> </v>
      </c>
      <c r="AU54" s="160" t="str">
        <f t="shared" si="7"/>
        <v xml:space="preserve"> </v>
      </c>
      <c r="AV54" s="160" t="str">
        <f t="shared" si="7"/>
        <v xml:space="preserve"> </v>
      </c>
      <c r="AW54" s="160" t="str">
        <f t="shared" si="7"/>
        <v xml:space="preserve"> </v>
      </c>
      <c r="AX54" s="160" t="str">
        <f t="shared" si="7"/>
        <v xml:space="preserve"> </v>
      </c>
      <c r="AY54" s="160" t="str">
        <f t="shared" si="6"/>
        <v xml:space="preserve"> </v>
      </c>
      <c r="AZ54" s="160" t="str">
        <f t="shared" si="4"/>
        <v xml:space="preserve"> </v>
      </c>
      <c r="BA54" s="160" t="str">
        <f t="shared" si="4"/>
        <v xml:space="preserve"> </v>
      </c>
      <c r="BB54" s="160" t="str">
        <f t="shared" si="4"/>
        <v xml:space="preserve"> </v>
      </c>
      <c r="BC54" s="160" t="str">
        <f t="shared" si="4"/>
        <v xml:space="preserve"> </v>
      </c>
    </row>
    <row r="55" spans="1:55" s="3" customFormat="1" ht="18" customHeight="1" x14ac:dyDescent="0.2">
      <c r="A55" s="155">
        <f>'[1]Впишите фамилии!'!E68</f>
        <v>9</v>
      </c>
      <c r="B55" s="155" t="str">
        <f>'[1]Впишите фамилии!'!F68</f>
        <v>б</v>
      </c>
      <c r="C55" s="164" t="str">
        <f>'[1]Впишите фамилии!'!G68</f>
        <v xml:space="preserve">Иванова Диана </v>
      </c>
      <c r="D55" s="155">
        <f>'[1]18.09'!K43</f>
        <v>67</v>
      </c>
      <c r="E55" s="155">
        <f>'[1]6.10'!K43</f>
        <v>83</v>
      </c>
      <c r="F55" s="155">
        <f>'[1]22.10'!K43</f>
        <v>73</v>
      </c>
      <c r="G55" s="155">
        <f>'[1]28.11'!K43</f>
        <v>80</v>
      </c>
      <c r="H55" s="155">
        <f>'[1]10.12'!K43</f>
        <v>75</v>
      </c>
      <c r="I55" s="158">
        <f>'[1]14.01'!K43</f>
        <v>76</v>
      </c>
      <c r="J55" s="158">
        <f>'[1]27.01'!K43</f>
        <v>76</v>
      </c>
      <c r="K55" s="158">
        <f>'[1]5.02'!K43</f>
        <v>86</v>
      </c>
      <c r="L55" s="158">
        <f>'[1]6.02'!K43</f>
        <v>0</v>
      </c>
      <c r="M55" s="158">
        <f>'[1]18.02'!K43</f>
        <v>0</v>
      </c>
      <c r="N55" s="158">
        <f>'[1]11тест'!K43</f>
        <v>0</v>
      </c>
      <c r="O55" s="158">
        <f>'[1]12тест'!K43</f>
        <v>0</v>
      </c>
      <c r="P55" s="158">
        <f>'[1]13тест'!K43</f>
        <v>0</v>
      </c>
      <c r="Q55" s="158">
        <f>'[1]14тест'!K43</f>
        <v>0</v>
      </c>
      <c r="R55" s="158">
        <f>'[1]15тест'!K43</f>
        <v>0</v>
      </c>
      <c r="S55" s="158">
        <f>'[1]16тест'!K43</f>
        <v>0</v>
      </c>
      <c r="T55" s="158">
        <f>'[1]17тест'!K43</f>
        <v>0</v>
      </c>
      <c r="U55" s="158">
        <f>'[1]18тест'!K43</f>
        <v>0</v>
      </c>
      <c r="V55" s="158">
        <f>'[1]19тест'!K43</f>
        <v>0</v>
      </c>
      <c r="W55" s="158">
        <f>'[1]20тест'!K43</f>
        <v>0</v>
      </c>
      <c r="X55" s="158">
        <f>'[1]21тест'!K43</f>
        <v>0</v>
      </c>
      <c r="Y55" s="158">
        <f>'[1]22тест'!K43</f>
        <v>0</v>
      </c>
      <c r="Z55" s="158">
        <f>'[1]23тест'!K43</f>
        <v>0</v>
      </c>
      <c r="AA55" s="158">
        <f>'[1]24тест'!K43</f>
        <v>0</v>
      </c>
      <c r="AB55" s="158">
        <f>'[1]25тест'!K43</f>
        <v>0</v>
      </c>
      <c r="AC55" s="159">
        <f t="shared" si="1"/>
        <v>77</v>
      </c>
      <c r="AD55" s="147">
        <f t="shared" si="2"/>
        <v>8</v>
      </c>
      <c r="AE55" s="160">
        <f t="shared" si="9"/>
        <v>1</v>
      </c>
      <c r="AF55" s="160">
        <f t="shared" si="9"/>
        <v>1</v>
      </c>
      <c r="AG55" s="160">
        <f t="shared" si="9"/>
        <v>1</v>
      </c>
      <c r="AH55" s="160">
        <f t="shared" si="9"/>
        <v>1</v>
      </c>
      <c r="AI55" s="160">
        <f t="shared" si="8"/>
        <v>1</v>
      </c>
      <c r="AJ55" s="160">
        <f t="shared" si="8"/>
        <v>1</v>
      </c>
      <c r="AK55" s="160">
        <f t="shared" si="8"/>
        <v>1</v>
      </c>
      <c r="AL55" s="160">
        <f t="shared" si="8"/>
        <v>1</v>
      </c>
      <c r="AM55" s="160" t="str">
        <f t="shared" si="8"/>
        <v xml:space="preserve"> </v>
      </c>
      <c r="AN55" s="160" t="str">
        <f t="shared" si="8"/>
        <v xml:space="preserve"> </v>
      </c>
      <c r="AO55" s="160" t="str">
        <f t="shared" si="8"/>
        <v xml:space="preserve"> </v>
      </c>
      <c r="AP55" s="160" t="str">
        <f t="shared" si="8"/>
        <v xml:space="preserve"> </v>
      </c>
      <c r="AQ55" s="160" t="str">
        <f t="shared" si="8"/>
        <v xml:space="preserve"> </v>
      </c>
      <c r="AR55" s="160" t="str">
        <f t="shared" si="8"/>
        <v xml:space="preserve"> </v>
      </c>
      <c r="AS55" s="160" t="str">
        <f t="shared" si="8"/>
        <v xml:space="preserve"> </v>
      </c>
      <c r="AT55" s="160" t="str">
        <f t="shared" si="8"/>
        <v xml:space="preserve"> </v>
      </c>
      <c r="AU55" s="160" t="str">
        <f t="shared" si="7"/>
        <v xml:space="preserve"> </v>
      </c>
      <c r="AV55" s="160" t="str">
        <f t="shared" si="7"/>
        <v xml:space="preserve"> </v>
      </c>
      <c r="AW55" s="160" t="str">
        <f t="shared" si="7"/>
        <v xml:space="preserve"> </v>
      </c>
      <c r="AX55" s="160" t="str">
        <f t="shared" si="7"/>
        <v xml:space="preserve"> </v>
      </c>
      <c r="AY55" s="160" t="str">
        <f t="shared" si="6"/>
        <v xml:space="preserve"> </v>
      </c>
      <c r="AZ55" s="160" t="str">
        <f t="shared" si="4"/>
        <v xml:space="preserve"> </v>
      </c>
      <c r="BA55" s="160" t="str">
        <f t="shared" si="4"/>
        <v xml:space="preserve"> </v>
      </c>
      <c r="BB55" s="160" t="str">
        <f t="shared" si="4"/>
        <v xml:space="preserve"> </v>
      </c>
      <c r="BC55" s="160" t="str">
        <f t="shared" si="4"/>
        <v xml:space="preserve"> </v>
      </c>
    </row>
    <row r="56" spans="1:55" s="3" customFormat="1" ht="18" customHeight="1" x14ac:dyDescent="0.2">
      <c r="A56" s="155">
        <f>'[1]Впишите фамилии!'!E69</f>
        <v>10</v>
      </c>
      <c r="B56" s="155" t="str">
        <f>'[1]Впишите фамилии!'!F69</f>
        <v>б</v>
      </c>
      <c r="C56" s="164" t="str">
        <f>'[1]Впишите фамилии!'!G69</f>
        <v xml:space="preserve">Кадыров Дархан </v>
      </c>
      <c r="D56" s="155">
        <f>'[1]18.09'!K44</f>
        <v>0</v>
      </c>
      <c r="E56" s="155">
        <f>'[1]6.10'!K44</f>
        <v>56</v>
      </c>
      <c r="F56" s="155">
        <f>'[1]22.10'!K44</f>
        <v>54</v>
      </c>
      <c r="G56" s="155">
        <f>'[1]28.11'!K44</f>
        <v>75</v>
      </c>
      <c r="H56" s="155">
        <f>'[1]10.12'!K44</f>
        <v>59</v>
      </c>
      <c r="I56" s="158">
        <f>'[1]14.01'!K44</f>
        <v>72</v>
      </c>
      <c r="J56" s="158">
        <f>'[1]27.01'!K44</f>
        <v>75</v>
      </c>
      <c r="K56" s="158">
        <f>'[1]5.02'!K44</f>
        <v>0</v>
      </c>
      <c r="L56" s="158">
        <f>'[1]6.02'!K44</f>
        <v>0</v>
      </c>
      <c r="M56" s="158">
        <f>'[1]18.02'!K44</f>
        <v>90</v>
      </c>
      <c r="N56" s="158">
        <f>'[1]11тест'!K44</f>
        <v>0</v>
      </c>
      <c r="O56" s="158">
        <f>'[1]12тест'!K44</f>
        <v>0</v>
      </c>
      <c r="P56" s="158">
        <f>'[1]13тест'!K44</f>
        <v>0</v>
      </c>
      <c r="Q56" s="158">
        <f>'[1]14тест'!K44</f>
        <v>0</v>
      </c>
      <c r="R56" s="158">
        <f>'[1]15тест'!K44</f>
        <v>0</v>
      </c>
      <c r="S56" s="158">
        <f>'[1]16тест'!K44</f>
        <v>0</v>
      </c>
      <c r="T56" s="158">
        <f>'[1]17тест'!K44</f>
        <v>0</v>
      </c>
      <c r="U56" s="158">
        <f>'[1]18тест'!K44</f>
        <v>0</v>
      </c>
      <c r="V56" s="158">
        <f>'[1]19тест'!K44</f>
        <v>0</v>
      </c>
      <c r="W56" s="158">
        <f>'[1]20тест'!K44</f>
        <v>0</v>
      </c>
      <c r="X56" s="158">
        <f>'[1]21тест'!K44</f>
        <v>0</v>
      </c>
      <c r="Y56" s="158">
        <f>'[1]22тест'!K44</f>
        <v>0</v>
      </c>
      <c r="Z56" s="158">
        <f>'[1]23тест'!K44</f>
        <v>0</v>
      </c>
      <c r="AA56" s="158">
        <f>'[1]24тест'!K44</f>
        <v>0</v>
      </c>
      <c r="AB56" s="158">
        <f>'[1]25тест'!K44</f>
        <v>0</v>
      </c>
      <c r="AC56" s="159">
        <f t="shared" si="1"/>
        <v>68.714285714285708</v>
      </c>
      <c r="AD56" s="147">
        <f t="shared" si="2"/>
        <v>7</v>
      </c>
      <c r="AE56" s="160" t="str">
        <f t="shared" si="9"/>
        <v xml:space="preserve"> </v>
      </c>
      <c r="AF56" s="160">
        <f t="shared" si="9"/>
        <v>1</v>
      </c>
      <c r="AG56" s="160">
        <f t="shared" si="9"/>
        <v>1</v>
      </c>
      <c r="AH56" s="160">
        <f t="shared" si="9"/>
        <v>1</v>
      </c>
      <c r="AI56" s="160">
        <f t="shared" si="8"/>
        <v>1</v>
      </c>
      <c r="AJ56" s="160">
        <f t="shared" si="8"/>
        <v>1</v>
      </c>
      <c r="AK56" s="160">
        <f t="shared" si="8"/>
        <v>1</v>
      </c>
      <c r="AL56" s="160" t="str">
        <f t="shared" si="8"/>
        <v xml:space="preserve"> </v>
      </c>
      <c r="AM56" s="160" t="str">
        <f t="shared" si="8"/>
        <v xml:space="preserve"> </v>
      </c>
      <c r="AN56" s="160">
        <f t="shared" si="8"/>
        <v>1</v>
      </c>
      <c r="AO56" s="160" t="str">
        <f t="shared" si="8"/>
        <v xml:space="preserve"> </v>
      </c>
      <c r="AP56" s="160" t="str">
        <f t="shared" si="8"/>
        <v xml:space="preserve"> </v>
      </c>
      <c r="AQ56" s="160" t="str">
        <f t="shared" si="8"/>
        <v xml:space="preserve"> </v>
      </c>
      <c r="AR56" s="160" t="str">
        <f t="shared" si="8"/>
        <v xml:space="preserve"> </v>
      </c>
      <c r="AS56" s="160" t="str">
        <f t="shared" si="8"/>
        <v xml:space="preserve"> </v>
      </c>
      <c r="AT56" s="160" t="str">
        <f t="shared" si="8"/>
        <v xml:space="preserve"> </v>
      </c>
      <c r="AU56" s="160" t="str">
        <f t="shared" si="7"/>
        <v xml:space="preserve"> </v>
      </c>
      <c r="AV56" s="160" t="str">
        <f t="shared" si="7"/>
        <v xml:space="preserve"> </v>
      </c>
      <c r="AW56" s="160" t="str">
        <f t="shared" si="7"/>
        <v xml:space="preserve"> </v>
      </c>
      <c r="AX56" s="160" t="str">
        <f t="shared" si="7"/>
        <v xml:space="preserve"> </v>
      </c>
      <c r="AY56" s="160" t="str">
        <f t="shared" si="6"/>
        <v xml:space="preserve"> </v>
      </c>
      <c r="AZ56" s="160" t="str">
        <f t="shared" si="4"/>
        <v xml:space="preserve"> </v>
      </c>
      <c r="BA56" s="160" t="str">
        <f t="shared" si="4"/>
        <v xml:space="preserve"> </v>
      </c>
      <c r="BB56" s="160" t="str">
        <f t="shared" si="4"/>
        <v xml:space="preserve"> </v>
      </c>
      <c r="BC56" s="160" t="str">
        <f t="shared" si="4"/>
        <v xml:space="preserve"> </v>
      </c>
    </row>
    <row r="57" spans="1:55" s="3" customFormat="1" ht="18" customHeight="1" x14ac:dyDescent="0.2">
      <c r="A57" s="155">
        <f>'[1]Впишите фамилии!'!E70</f>
        <v>11</v>
      </c>
      <c r="B57" s="155" t="str">
        <f>'[1]Впишите фамилии!'!F70</f>
        <v>б</v>
      </c>
      <c r="C57" s="164" t="str">
        <f>'[1]Впишите фамилии!'!G70</f>
        <v xml:space="preserve">Петроченко Иван </v>
      </c>
      <c r="D57" s="155">
        <f>'[1]18.09'!K45</f>
        <v>56</v>
      </c>
      <c r="E57" s="155">
        <f>'[1]6.10'!K45</f>
        <v>64</v>
      </c>
      <c r="F57" s="155">
        <f>'[1]22.10'!K45</f>
        <v>67</v>
      </c>
      <c r="G57" s="155">
        <f>'[1]28.11'!K45</f>
        <v>86</v>
      </c>
      <c r="H57" s="155">
        <f>'[1]10.12'!K45</f>
        <v>65</v>
      </c>
      <c r="I57" s="158">
        <f>'[1]14.01'!K45</f>
        <v>71</v>
      </c>
      <c r="J57" s="158">
        <f>'[1]27.01'!K45</f>
        <v>87</v>
      </c>
      <c r="K57" s="158">
        <f>'[1]5.02'!K45</f>
        <v>101</v>
      </c>
      <c r="L57" s="158">
        <f>'[1]6.02'!K45</f>
        <v>72</v>
      </c>
      <c r="M57" s="158">
        <f>'[1]18.02'!K45</f>
        <v>0</v>
      </c>
      <c r="N57" s="158">
        <f>'[1]11тест'!K45</f>
        <v>0</v>
      </c>
      <c r="O57" s="158">
        <f>'[1]12тест'!K45</f>
        <v>0</v>
      </c>
      <c r="P57" s="158">
        <f>'[1]13тест'!K45</f>
        <v>0</v>
      </c>
      <c r="Q57" s="158">
        <f>'[1]14тест'!K45</f>
        <v>0</v>
      </c>
      <c r="R57" s="158">
        <f>'[1]15тест'!K45</f>
        <v>0</v>
      </c>
      <c r="S57" s="158">
        <f>'[1]16тест'!K45</f>
        <v>0</v>
      </c>
      <c r="T57" s="158">
        <f>'[1]17тест'!K45</f>
        <v>0</v>
      </c>
      <c r="U57" s="158">
        <f>'[1]18тест'!K45</f>
        <v>0</v>
      </c>
      <c r="V57" s="158">
        <f>'[1]19тест'!K45</f>
        <v>0</v>
      </c>
      <c r="W57" s="158">
        <f>'[1]20тест'!K45</f>
        <v>0</v>
      </c>
      <c r="X57" s="158">
        <f>'[1]21тест'!K45</f>
        <v>0</v>
      </c>
      <c r="Y57" s="158">
        <f>'[1]22тест'!K45</f>
        <v>0</v>
      </c>
      <c r="Z57" s="158">
        <f>'[1]23тест'!K45</f>
        <v>0</v>
      </c>
      <c r="AA57" s="158">
        <f>'[1]24тест'!K45</f>
        <v>0</v>
      </c>
      <c r="AB57" s="158">
        <f>'[1]25тест'!K45</f>
        <v>0</v>
      </c>
      <c r="AC57" s="159">
        <f t="shared" si="1"/>
        <v>74.333333333333329</v>
      </c>
      <c r="AD57" s="147">
        <f t="shared" si="2"/>
        <v>9</v>
      </c>
      <c r="AE57" s="160">
        <f t="shared" si="9"/>
        <v>1</v>
      </c>
      <c r="AF57" s="160">
        <f t="shared" si="9"/>
        <v>1</v>
      </c>
      <c r="AG57" s="160">
        <f t="shared" si="9"/>
        <v>1</v>
      </c>
      <c r="AH57" s="160">
        <f t="shared" si="9"/>
        <v>1</v>
      </c>
      <c r="AI57" s="160">
        <f t="shared" si="8"/>
        <v>1</v>
      </c>
      <c r="AJ57" s="160">
        <f t="shared" si="8"/>
        <v>1</v>
      </c>
      <c r="AK57" s="160">
        <f t="shared" si="8"/>
        <v>1</v>
      </c>
      <c r="AL57" s="160">
        <f t="shared" si="8"/>
        <v>1</v>
      </c>
      <c r="AM57" s="160">
        <f t="shared" si="8"/>
        <v>1</v>
      </c>
      <c r="AN57" s="160" t="str">
        <f t="shared" si="8"/>
        <v xml:space="preserve"> </v>
      </c>
      <c r="AO57" s="160" t="str">
        <f t="shared" si="8"/>
        <v xml:space="preserve"> </v>
      </c>
      <c r="AP57" s="160" t="str">
        <f t="shared" si="8"/>
        <v xml:space="preserve"> </v>
      </c>
      <c r="AQ57" s="160" t="str">
        <f t="shared" si="8"/>
        <v xml:space="preserve"> </v>
      </c>
      <c r="AR57" s="160" t="str">
        <f t="shared" si="8"/>
        <v xml:space="preserve"> </v>
      </c>
      <c r="AS57" s="160" t="str">
        <f t="shared" si="8"/>
        <v xml:space="preserve"> </v>
      </c>
      <c r="AT57" s="160" t="str">
        <f t="shared" si="8"/>
        <v xml:space="preserve"> </v>
      </c>
      <c r="AU57" s="160" t="str">
        <f t="shared" si="7"/>
        <v xml:space="preserve"> </v>
      </c>
      <c r="AV57" s="160" t="str">
        <f t="shared" si="7"/>
        <v xml:space="preserve"> </v>
      </c>
      <c r="AW57" s="160" t="str">
        <f t="shared" si="7"/>
        <v xml:space="preserve"> </v>
      </c>
      <c r="AX57" s="160" t="str">
        <f t="shared" si="7"/>
        <v xml:space="preserve"> </v>
      </c>
      <c r="AY57" s="160" t="str">
        <f t="shared" si="6"/>
        <v xml:space="preserve"> </v>
      </c>
      <c r="AZ57" s="160" t="str">
        <f t="shared" si="4"/>
        <v xml:space="preserve"> </v>
      </c>
      <c r="BA57" s="160" t="str">
        <f t="shared" si="4"/>
        <v xml:space="preserve"> </v>
      </c>
      <c r="BB57" s="160" t="str">
        <f t="shared" si="4"/>
        <v xml:space="preserve"> </v>
      </c>
      <c r="BC57" s="160" t="str">
        <f t="shared" si="4"/>
        <v xml:space="preserve"> </v>
      </c>
    </row>
    <row r="58" spans="1:55" s="3" customFormat="1" ht="18" customHeight="1" x14ac:dyDescent="0.2">
      <c r="A58" s="155">
        <f>'[1]Впишите фамилии!'!E71</f>
        <v>12</v>
      </c>
      <c r="B58" s="155" t="str">
        <f>'[1]Впишите фамилии!'!F71</f>
        <v>б</v>
      </c>
      <c r="C58" s="164" t="str">
        <f>'[1]Впишите фамилии!'!G71</f>
        <v xml:space="preserve">Савичев Виталий </v>
      </c>
      <c r="D58" s="155">
        <f>'[1]18.09'!K46</f>
        <v>69</v>
      </c>
      <c r="E58" s="155">
        <f>'[1]6.10'!K46</f>
        <v>74</v>
      </c>
      <c r="F58" s="155">
        <f>'[1]22.10'!K46</f>
        <v>34</v>
      </c>
      <c r="G58" s="155">
        <f>'[1]28.11'!K46</f>
        <v>75</v>
      </c>
      <c r="H58" s="155">
        <f>'[1]10.12'!K46</f>
        <v>61</v>
      </c>
      <c r="I58" s="158">
        <f>'[1]14.01'!K46</f>
        <v>65</v>
      </c>
      <c r="J58" s="158">
        <f>'[1]27.01'!K46</f>
        <v>84</v>
      </c>
      <c r="K58" s="158">
        <f>'[1]5.02'!K46</f>
        <v>71</v>
      </c>
      <c r="L58" s="158">
        <f>'[1]6.02'!K46</f>
        <v>60</v>
      </c>
      <c r="M58" s="158">
        <f>'[1]18.02'!K46</f>
        <v>0</v>
      </c>
      <c r="N58" s="158">
        <f>'[1]11тест'!K46</f>
        <v>0</v>
      </c>
      <c r="O58" s="158">
        <f>'[1]12тест'!K46</f>
        <v>0</v>
      </c>
      <c r="P58" s="158">
        <f>'[1]13тест'!K46</f>
        <v>0</v>
      </c>
      <c r="Q58" s="158">
        <f>'[1]14тест'!K46</f>
        <v>0</v>
      </c>
      <c r="R58" s="158">
        <f>'[1]15тест'!K46</f>
        <v>0</v>
      </c>
      <c r="S58" s="158">
        <f>'[1]16тест'!K46</f>
        <v>0</v>
      </c>
      <c r="T58" s="158">
        <f>'[1]17тест'!K46</f>
        <v>0</v>
      </c>
      <c r="U58" s="158">
        <f>'[1]18тест'!K46</f>
        <v>0</v>
      </c>
      <c r="V58" s="158">
        <f>'[1]19тест'!K46</f>
        <v>0</v>
      </c>
      <c r="W58" s="158">
        <f>'[1]20тест'!K46</f>
        <v>0</v>
      </c>
      <c r="X58" s="158">
        <f>'[1]21тест'!K46</f>
        <v>0</v>
      </c>
      <c r="Y58" s="158">
        <f>'[1]22тест'!K46</f>
        <v>0</v>
      </c>
      <c r="Z58" s="158">
        <f>'[1]23тест'!K46</f>
        <v>0</v>
      </c>
      <c r="AA58" s="158">
        <f>'[1]24тест'!K46</f>
        <v>0</v>
      </c>
      <c r="AB58" s="158">
        <f>'[1]25тест'!K46</f>
        <v>0</v>
      </c>
      <c r="AC58" s="159">
        <f t="shared" si="1"/>
        <v>65.888888888888886</v>
      </c>
      <c r="AD58" s="147">
        <f t="shared" si="2"/>
        <v>9</v>
      </c>
      <c r="AE58" s="160">
        <f t="shared" si="9"/>
        <v>1</v>
      </c>
      <c r="AF58" s="160">
        <f t="shared" si="9"/>
        <v>1</v>
      </c>
      <c r="AG58" s="160">
        <f t="shared" si="9"/>
        <v>1</v>
      </c>
      <c r="AH58" s="160">
        <f t="shared" si="9"/>
        <v>1</v>
      </c>
      <c r="AI58" s="160">
        <f t="shared" si="8"/>
        <v>1</v>
      </c>
      <c r="AJ58" s="160">
        <f t="shared" si="8"/>
        <v>1</v>
      </c>
      <c r="AK58" s="160">
        <f t="shared" si="8"/>
        <v>1</v>
      </c>
      <c r="AL58" s="160">
        <f t="shared" si="8"/>
        <v>1</v>
      </c>
      <c r="AM58" s="160">
        <f t="shared" si="8"/>
        <v>1</v>
      </c>
      <c r="AN58" s="160" t="str">
        <f t="shared" si="8"/>
        <v xml:space="preserve"> </v>
      </c>
      <c r="AO58" s="160" t="str">
        <f t="shared" si="8"/>
        <v xml:space="preserve"> </v>
      </c>
      <c r="AP58" s="160" t="str">
        <f t="shared" si="8"/>
        <v xml:space="preserve"> </v>
      </c>
      <c r="AQ58" s="160" t="str">
        <f t="shared" si="8"/>
        <v xml:space="preserve"> </v>
      </c>
      <c r="AR58" s="160" t="str">
        <f t="shared" si="8"/>
        <v xml:space="preserve"> </v>
      </c>
      <c r="AS58" s="160" t="str">
        <f t="shared" si="8"/>
        <v xml:space="preserve"> </v>
      </c>
      <c r="AT58" s="160" t="str">
        <f t="shared" si="8"/>
        <v xml:space="preserve"> </v>
      </c>
      <c r="AU58" s="160" t="str">
        <f t="shared" si="7"/>
        <v xml:space="preserve"> </v>
      </c>
      <c r="AV58" s="160" t="str">
        <f t="shared" si="7"/>
        <v xml:space="preserve"> </v>
      </c>
      <c r="AW58" s="160" t="str">
        <f t="shared" si="7"/>
        <v xml:space="preserve"> </v>
      </c>
      <c r="AX58" s="160" t="str">
        <f t="shared" si="7"/>
        <v xml:space="preserve"> </v>
      </c>
      <c r="AY58" s="160" t="str">
        <f t="shared" si="6"/>
        <v xml:space="preserve"> </v>
      </c>
      <c r="AZ58" s="160" t="str">
        <f t="shared" si="4"/>
        <v xml:space="preserve"> </v>
      </c>
      <c r="BA58" s="160" t="str">
        <f t="shared" si="4"/>
        <v xml:space="preserve"> </v>
      </c>
      <c r="BB58" s="160" t="str">
        <f t="shared" si="4"/>
        <v xml:space="preserve"> </v>
      </c>
      <c r="BC58" s="160" t="str">
        <f t="shared" si="4"/>
        <v xml:space="preserve"> </v>
      </c>
    </row>
    <row r="59" spans="1:55" s="3" customFormat="1" ht="18" customHeight="1" x14ac:dyDescent="0.2">
      <c r="A59" s="155">
        <f>'[1]Впишите фамилии!'!E72</f>
        <v>13</v>
      </c>
      <c r="B59" s="155" t="str">
        <f>'[1]Впишите фамилии!'!F72</f>
        <v>б</v>
      </c>
      <c r="C59" s="164" t="str">
        <f>'[1]Впишите фамилии!'!G72</f>
        <v xml:space="preserve">Свидунович Александр </v>
      </c>
      <c r="D59" s="155">
        <f>'[1]18.09'!K47</f>
        <v>75</v>
      </c>
      <c r="E59" s="155">
        <f>'[1]6.10'!K47</f>
        <v>84</v>
      </c>
      <c r="F59" s="155">
        <f>'[1]22.10'!K47</f>
        <v>88</v>
      </c>
      <c r="G59" s="155">
        <f>'[1]28.11'!K47</f>
        <v>97</v>
      </c>
      <c r="H59" s="155">
        <f>'[1]10.12'!K47</f>
        <v>87</v>
      </c>
      <c r="I59" s="158">
        <f>'[1]14.01'!K47</f>
        <v>87</v>
      </c>
      <c r="J59" s="158">
        <f>'[1]27.01'!K47</f>
        <v>87</v>
      </c>
      <c r="K59" s="158">
        <f>'[1]5.02'!K47</f>
        <v>88</v>
      </c>
      <c r="L59" s="158">
        <f>'[1]6.02'!K47</f>
        <v>92</v>
      </c>
      <c r="M59" s="158">
        <f>'[1]18.02'!K47</f>
        <v>104</v>
      </c>
      <c r="N59" s="158">
        <f>'[1]11тест'!K47</f>
        <v>0</v>
      </c>
      <c r="O59" s="158">
        <f>'[1]12тест'!K47</f>
        <v>0</v>
      </c>
      <c r="P59" s="158">
        <f>'[1]13тест'!K47</f>
        <v>0</v>
      </c>
      <c r="Q59" s="158">
        <f>'[1]14тест'!K47</f>
        <v>0</v>
      </c>
      <c r="R59" s="158">
        <f>'[1]15тест'!K47</f>
        <v>0</v>
      </c>
      <c r="S59" s="158">
        <f>'[1]16тест'!K47</f>
        <v>0</v>
      </c>
      <c r="T59" s="158">
        <f>'[1]17тест'!K47</f>
        <v>0</v>
      </c>
      <c r="U59" s="158">
        <f>'[1]18тест'!K47</f>
        <v>0</v>
      </c>
      <c r="V59" s="158">
        <f>'[1]19тест'!K47</f>
        <v>0</v>
      </c>
      <c r="W59" s="158">
        <f>'[1]20тест'!K47</f>
        <v>0</v>
      </c>
      <c r="X59" s="158">
        <f>'[1]21тест'!K47</f>
        <v>0</v>
      </c>
      <c r="Y59" s="158">
        <f>'[1]22тест'!K47</f>
        <v>0</v>
      </c>
      <c r="Z59" s="158">
        <f>'[1]23тест'!K47</f>
        <v>0</v>
      </c>
      <c r="AA59" s="158">
        <f>'[1]24тест'!K47</f>
        <v>0</v>
      </c>
      <c r="AB59" s="158">
        <f>'[1]25тест'!K47</f>
        <v>0</v>
      </c>
      <c r="AC59" s="159">
        <f t="shared" si="1"/>
        <v>88.9</v>
      </c>
      <c r="AD59" s="147">
        <f t="shared" si="2"/>
        <v>10</v>
      </c>
      <c r="AE59" s="160">
        <f t="shared" si="9"/>
        <v>1</v>
      </c>
      <c r="AF59" s="160">
        <f t="shared" si="9"/>
        <v>1</v>
      </c>
      <c r="AG59" s="160">
        <f t="shared" si="9"/>
        <v>1</v>
      </c>
      <c r="AH59" s="160">
        <f t="shared" si="9"/>
        <v>1</v>
      </c>
      <c r="AI59" s="160">
        <f t="shared" si="8"/>
        <v>1</v>
      </c>
      <c r="AJ59" s="160">
        <f t="shared" si="8"/>
        <v>1</v>
      </c>
      <c r="AK59" s="160">
        <f t="shared" si="8"/>
        <v>1</v>
      </c>
      <c r="AL59" s="160">
        <f t="shared" si="8"/>
        <v>1</v>
      </c>
      <c r="AM59" s="160">
        <f t="shared" si="8"/>
        <v>1</v>
      </c>
      <c r="AN59" s="160">
        <f t="shared" si="8"/>
        <v>1</v>
      </c>
      <c r="AO59" s="160" t="str">
        <f t="shared" si="8"/>
        <v xml:space="preserve"> </v>
      </c>
      <c r="AP59" s="160" t="str">
        <f t="shared" si="8"/>
        <v xml:space="preserve"> </v>
      </c>
      <c r="AQ59" s="160" t="str">
        <f t="shared" si="8"/>
        <v xml:space="preserve"> </v>
      </c>
      <c r="AR59" s="160" t="str">
        <f t="shared" si="8"/>
        <v xml:space="preserve"> </v>
      </c>
      <c r="AS59" s="160" t="str">
        <f t="shared" si="8"/>
        <v xml:space="preserve"> </v>
      </c>
      <c r="AT59" s="160" t="str">
        <f t="shared" si="8"/>
        <v xml:space="preserve"> </v>
      </c>
      <c r="AU59" s="160" t="str">
        <f t="shared" si="7"/>
        <v xml:space="preserve"> </v>
      </c>
      <c r="AV59" s="160" t="str">
        <f t="shared" si="7"/>
        <v xml:space="preserve"> </v>
      </c>
      <c r="AW59" s="160" t="str">
        <f t="shared" si="7"/>
        <v xml:space="preserve"> </v>
      </c>
      <c r="AX59" s="160" t="str">
        <f t="shared" si="7"/>
        <v xml:space="preserve"> </v>
      </c>
      <c r="AY59" s="160" t="str">
        <f t="shared" si="6"/>
        <v xml:space="preserve"> </v>
      </c>
      <c r="AZ59" s="160" t="str">
        <f t="shared" si="4"/>
        <v xml:space="preserve"> </v>
      </c>
      <c r="BA59" s="160" t="str">
        <f t="shared" si="4"/>
        <v xml:space="preserve"> </v>
      </c>
      <c r="BB59" s="160" t="str">
        <f t="shared" si="4"/>
        <v xml:space="preserve"> </v>
      </c>
      <c r="BC59" s="160" t="str">
        <f t="shared" si="4"/>
        <v xml:space="preserve"> </v>
      </c>
    </row>
    <row r="60" spans="1:55" s="3" customFormat="1" ht="18" customHeight="1" x14ac:dyDescent="0.2">
      <c r="A60" s="155">
        <f>'[1]Впишите фамилии!'!E73</f>
        <v>14</v>
      </c>
      <c r="B60" s="155" t="str">
        <f>'[1]Впишите фамилии!'!F73</f>
        <v>б</v>
      </c>
      <c r="C60" s="164" t="str">
        <f>'[1]Впишите фамилии!'!G73</f>
        <v xml:space="preserve">Семенова Милена </v>
      </c>
      <c r="D60" s="155">
        <f>'[1]18.09'!K48</f>
        <v>46</v>
      </c>
      <c r="E60" s="155">
        <f>'[1]6.10'!K48</f>
        <v>75</v>
      </c>
      <c r="F60" s="155">
        <f>'[1]22.10'!K48</f>
        <v>65</v>
      </c>
      <c r="G60" s="155">
        <f>'[1]28.11'!K48</f>
        <v>79</v>
      </c>
      <c r="H60" s="155">
        <f>'[1]10.12'!K48</f>
        <v>63</v>
      </c>
      <c r="I60" s="158">
        <f>'[1]14.01'!K48</f>
        <v>0</v>
      </c>
      <c r="J60" s="158">
        <f>'[1]27.01'!K48</f>
        <v>79</v>
      </c>
      <c r="K60" s="158">
        <f>'[1]5.02'!K48</f>
        <v>74</v>
      </c>
      <c r="L60" s="158">
        <f>'[1]6.02'!K48</f>
        <v>72</v>
      </c>
      <c r="M60" s="158">
        <f>'[1]18.02'!K48</f>
        <v>0</v>
      </c>
      <c r="N60" s="158">
        <f>'[1]11тест'!K48</f>
        <v>0</v>
      </c>
      <c r="O60" s="158">
        <f>'[1]12тест'!K48</f>
        <v>0</v>
      </c>
      <c r="P60" s="158">
        <f>'[1]13тест'!K48</f>
        <v>0</v>
      </c>
      <c r="Q60" s="158">
        <f>'[1]14тест'!K48</f>
        <v>0</v>
      </c>
      <c r="R60" s="158">
        <f>'[1]15тест'!K48</f>
        <v>0</v>
      </c>
      <c r="S60" s="158">
        <f>'[1]16тест'!K48</f>
        <v>0</v>
      </c>
      <c r="T60" s="158">
        <f>'[1]17тест'!K48</f>
        <v>0</v>
      </c>
      <c r="U60" s="158">
        <f>'[1]18тест'!K48</f>
        <v>0</v>
      </c>
      <c r="V60" s="158">
        <f>'[1]19тест'!K48</f>
        <v>0</v>
      </c>
      <c r="W60" s="158">
        <f>'[1]20тест'!K48</f>
        <v>0</v>
      </c>
      <c r="X60" s="158">
        <f>'[1]21тест'!K48</f>
        <v>0</v>
      </c>
      <c r="Y60" s="158">
        <f>'[1]22тест'!K48</f>
        <v>0</v>
      </c>
      <c r="Z60" s="158">
        <f>'[1]23тест'!K48</f>
        <v>0</v>
      </c>
      <c r="AA60" s="158">
        <f>'[1]24тест'!K48</f>
        <v>0</v>
      </c>
      <c r="AB60" s="158">
        <f>'[1]25тест'!K48</f>
        <v>0</v>
      </c>
      <c r="AC60" s="159">
        <f t="shared" si="1"/>
        <v>69.125</v>
      </c>
      <c r="AD60" s="147">
        <f t="shared" si="2"/>
        <v>8</v>
      </c>
      <c r="AE60" s="160">
        <f t="shared" si="9"/>
        <v>1</v>
      </c>
      <c r="AF60" s="160">
        <f t="shared" si="9"/>
        <v>1</v>
      </c>
      <c r="AG60" s="160">
        <f t="shared" si="9"/>
        <v>1</v>
      </c>
      <c r="AH60" s="160">
        <f t="shared" si="9"/>
        <v>1</v>
      </c>
      <c r="AI60" s="160">
        <f t="shared" si="8"/>
        <v>1</v>
      </c>
      <c r="AJ60" s="160" t="str">
        <f t="shared" si="8"/>
        <v xml:space="preserve"> </v>
      </c>
      <c r="AK60" s="160">
        <f t="shared" si="8"/>
        <v>1</v>
      </c>
      <c r="AL60" s="160">
        <f t="shared" si="8"/>
        <v>1</v>
      </c>
      <c r="AM60" s="160">
        <f t="shared" si="8"/>
        <v>1</v>
      </c>
      <c r="AN60" s="160" t="str">
        <f t="shared" si="8"/>
        <v xml:space="preserve"> </v>
      </c>
      <c r="AO60" s="160" t="str">
        <f t="shared" si="8"/>
        <v xml:space="preserve"> </v>
      </c>
      <c r="AP60" s="160" t="str">
        <f t="shared" si="8"/>
        <v xml:space="preserve"> </v>
      </c>
      <c r="AQ60" s="160" t="str">
        <f t="shared" si="8"/>
        <v xml:space="preserve"> </v>
      </c>
      <c r="AR60" s="160" t="str">
        <f t="shared" si="8"/>
        <v xml:space="preserve"> </v>
      </c>
      <c r="AS60" s="160" t="str">
        <f t="shared" si="8"/>
        <v xml:space="preserve"> </v>
      </c>
      <c r="AT60" s="160" t="str">
        <f t="shared" si="8"/>
        <v xml:space="preserve"> </v>
      </c>
      <c r="AU60" s="160" t="str">
        <f t="shared" si="7"/>
        <v xml:space="preserve"> </v>
      </c>
      <c r="AV60" s="160" t="str">
        <f t="shared" si="7"/>
        <v xml:space="preserve"> </v>
      </c>
      <c r="AW60" s="160" t="str">
        <f t="shared" si="7"/>
        <v xml:space="preserve"> </v>
      </c>
      <c r="AX60" s="160" t="str">
        <f t="shared" si="7"/>
        <v xml:space="preserve"> </v>
      </c>
      <c r="AY60" s="160" t="str">
        <f t="shared" si="6"/>
        <v xml:space="preserve"> </v>
      </c>
      <c r="AZ60" s="160" t="str">
        <f t="shared" si="4"/>
        <v xml:space="preserve"> </v>
      </c>
      <c r="BA60" s="160" t="str">
        <f t="shared" si="4"/>
        <v xml:space="preserve"> </v>
      </c>
      <c r="BB60" s="160" t="str">
        <f t="shared" si="4"/>
        <v xml:space="preserve"> </v>
      </c>
      <c r="BC60" s="160" t="str">
        <f t="shared" si="4"/>
        <v xml:space="preserve"> </v>
      </c>
    </row>
    <row r="61" spans="1:55" s="3" customFormat="1" ht="18" customHeight="1" x14ac:dyDescent="0.2">
      <c r="A61" s="155">
        <f>'[1]Впишите фамилии!'!E74</f>
        <v>15</v>
      </c>
      <c r="B61" s="155" t="str">
        <f>'[1]Впишите фамилии!'!F74</f>
        <v>б</v>
      </c>
      <c r="C61" s="164" t="str">
        <f>'[1]Впишите фамилии!'!G74</f>
        <v xml:space="preserve">Стрельникова Вероника </v>
      </c>
      <c r="D61" s="155">
        <f>'[1]18.09'!K49</f>
        <v>43</v>
      </c>
      <c r="E61" s="155">
        <f>'[1]6.10'!K49</f>
        <v>74</v>
      </c>
      <c r="F61" s="155">
        <f>'[1]22.10'!K49</f>
        <v>74</v>
      </c>
      <c r="G61" s="155">
        <f>'[1]28.11'!K49</f>
        <v>81</v>
      </c>
      <c r="H61" s="155">
        <f>'[1]10.12'!K49</f>
        <v>57</v>
      </c>
      <c r="I61" s="158">
        <f>'[1]14.01'!K49</f>
        <v>73</v>
      </c>
      <c r="J61" s="158">
        <f>'[1]27.01'!K49</f>
        <v>91</v>
      </c>
      <c r="K61" s="158">
        <f>'[1]5.02'!K49</f>
        <v>94</v>
      </c>
      <c r="L61" s="158">
        <f>'[1]6.02'!K49</f>
        <v>67</v>
      </c>
      <c r="M61" s="158">
        <f>'[1]18.02'!K49</f>
        <v>0</v>
      </c>
      <c r="N61" s="158">
        <f>'[1]11тест'!K49</f>
        <v>0</v>
      </c>
      <c r="O61" s="158">
        <f>'[1]12тест'!K49</f>
        <v>0</v>
      </c>
      <c r="P61" s="158">
        <f>'[1]13тест'!K49</f>
        <v>0</v>
      </c>
      <c r="Q61" s="158">
        <f>'[1]14тест'!K49</f>
        <v>0</v>
      </c>
      <c r="R61" s="158">
        <f>'[1]15тест'!K49</f>
        <v>0</v>
      </c>
      <c r="S61" s="158">
        <f>'[1]16тест'!K49</f>
        <v>0</v>
      </c>
      <c r="T61" s="158">
        <f>'[1]17тест'!K49</f>
        <v>0</v>
      </c>
      <c r="U61" s="158">
        <f>'[1]18тест'!K49</f>
        <v>0</v>
      </c>
      <c r="V61" s="158">
        <f>'[1]19тест'!K49</f>
        <v>0</v>
      </c>
      <c r="W61" s="158">
        <f>'[1]20тест'!K49</f>
        <v>0</v>
      </c>
      <c r="X61" s="158">
        <f>'[1]21тест'!K49</f>
        <v>0</v>
      </c>
      <c r="Y61" s="158">
        <f>'[1]22тест'!K49</f>
        <v>0</v>
      </c>
      <c r="Z61" s="158">
        <f>'[1]23тест'!K49</f>
        <v>0</v>
      </c>
      <c r="AA61" s="158">
        <f>'[1]24тест'!K49</f>
        <v>0</v>
      </c>
      <c r="AB61" s="158">
        <f>'[1]25тест'!K49</f>
        <v>0</v>
      </c>
      <c r="AC61" s="159">
        <f t="shared" si="1"/>
        <v>72.666666666666671</v>
      </c>
      <c r="AD61" s="147">
        <f t="shared" si="2"/>
        <v>9</v>
      </c>
      <c r="AE61" s="160">
        <f t="shared" si="9"/>
        <v>1</v>
      </c>
      <c r="AF61" s="160">
        <f t="shared" si="9"/>
        <v>1</v>
      </c>
      <c r="AG61" s="160">
        <f t="shared" si="9"/>
        <v>1</v>
      </c>
      <c r="AH61" s="160">
        <f t="shared" si="9"/>
        <v>1</v>
      </c>
      <c r="AI61" s="160">
        <f t="shared" si="8"/>
        <v>1</v>
      </c>
      <c r="AJ61" s="160">
        <f t="shared" si="8"/>
        <v>1</v>
      </c>
      <c r="AK61" s="160">
        <f t="shared" si="8"/>
        <v>1</v>
      </c>
      <c r="AL61" s="160">
        <f t="shared" si="8"/>
        <v>1</v>
      </c>
      <c r="AM61" s="160">
        <f t="shared" si="8"/>
        <v>1</v>
      </c>
      <c r="AN61" s="160" t="str">
        <f t="shared" si="8"/>
        <v xml:space="preserve"> </v>
      </c>
      <c r="AO61" s="160" t="str">
        <f t="shared" si="8"/>
        <v xml:space="preserve"> </v>
      </c>
      <c r="AP61" s="160" t="str">
        <f t="shared" si="8"/>
        <v xml:space="preserve"> </v>
      </c>
      <c r="AQ61" s="160" t="str">
        <f t="shared" si="8"/>
        <v xml:space="preserve"> </v>
      </c>
      <c r="AR61" s="160" t="str">
        <f t="shared" si="8"/>
        <v xml:space="preserve"> </v>
      </c>
      <c r="AS61" s="160" t="str">
        <f t="shared" si="8"/>
        <v xml:space="preserve"> </v>
      </c>
      <c r="AT61" s="160" t="str">
        <f t="shared" si="8"/>
        <v xml:space="preserve"> </v>
      </c>
      <c r="AU61" s="160" t="str">
        <f t="shared" si="7"/>
        <v xml:space="preserve"> </v>
      </c>
      <c r="AV61" s="160" t="str">
        <f t="shared" si="7"/>
        <v xml:space="preserve"> </v>
      </c>
      <c r="AW61" s="160" t="str">
        <f t="shared" si="7"/>
        <v xml:space="preserve"> </v>
      </c>
      <c r="AX61" s="160" t="str">
        <f t="shared" si="7"/>
        <v xml:space="preserve"> </v>
      </c>
      <c r="AY61" s="160" t="str">
        <f t="shared" si="6"/>
        <v xml:space="preserve"> </v>
      </c>
      <c r="AZ61" s="160" t="str">
        <f t="shared" si="4"/>
        <v xml:space="preserve"> </v>
      </c>
      <c r="BA61" s="160" t="str">
        <f t="shared" si="4"/>
        <v xml:space="preserve"> </v>
      </c>
      <c r="BB61" s="160" t="str">
        <f t="shared" si="4"/>
        <v xml:space="preserve"> </v>
      </c>
      <c r="BC61" s="160" t="str">
        <f t="shared" si="4"/>
        <v xml:space="preserve"> </v>
      </c>
    </row>
    <row r="62" spans="1:55" s="3" customFormat="1" ht="18" customHeight="1" x14ac:dyDescent="0.2">
      <c r="A62" s="155">
        <f>'[1]Впишите фамилии!'!E75</f>
        <v>16</v>
      </c>
      <c r="B62" s="155" t="str">
        <f>'[1]Впишите фамилии!'!F75</f>
        <v>б</v>
      </c>
      <c r="C62" s="164" t="str">
        <f>'[1]Впишите фамилии!'!G75</f>
        <v xml:space="preserve">Сушин Адиль </v>
      </c>
      <c r="D62" s="155">
        <f>'[1]18.09'!K50</f>
        <v>60</v>
      </c>
      <c r="E62" s="155">
        <f>'[1]6.10'!K50</f>
        <v>58</v>
      </c>
      <c r="F62" s="155">
        <f>'[1]22.10'!K50</f>
        <v>53</v>
      </c>
      <c r="G62" s="155">
        <f>'[1]28.11'!K50</f>
        <v>72</v>
      </c>
      <c r="H62" s="155">
        <f>'[1]10.12'!K50</f>
        <v>48</v>
      </c>
      <c r="I62" s="158">
        <f>'[1]14.01'!K50</f>
        <v>67</v>
      </c>
      <c r="J62" s="158">
        <f>'[1]27.01'!K50</f>
        <v>74</v>
      </c>
      <c r="K62" s="158">
        <f>'[1]5.02'!K50</f>
        <v>0</v>
      </c>
      <c r="L62" s="158">
        <f>'[1]6.02'!K50</f>
        <v>0</v>
      </c>
      <c r="M62" s="158">
        <f>'[1]18.02'!K50</f>
        <v>67</v>
      </c>
      <c r="N62" s="158">
        <f>'[1]11тест'!K50</f>
        <v>0</v>
      </c>
      <c r="O62" s="158">
        <f>'[1]12тест'!K50</f>
        <v>0</v>
      </c>
      <c r="P62" s="158">
        <f>'[1]13тест'!K50</f>
        <v>0</v>
      </c>
      <c r="Q62" s="158">
        <f>'[1]14тест'!K50</f>
        <v>0</v>
      </c>
      <c r="R62" s="158">
        <f>'[1]15тест'!K50</f>
        <v>0</v>
      </c>
      <c r="S62" s="158">
        <f>'[1]16тест'!K50</f>
        <v>0</v>
      </c>
      <c r="T62" s="158">
        <f>'[1]17тест'!K50</f>
        <v>0</v>
      </c>
      <c r="U62" s="158">
        <f>'[1]18тест'!K50</f>
        <v>0</v>
      </c>
      <c r="V62" s="158">
        <f>'[1]19тест'!K50</f>
        <v>0</v>
      </c>
      <c r="W62" s="158">
        <f>'[1]20тест'!K50</f>
        <v>0</v>
      </c>
      <c r="X62" s="158">
        <f>'[1]21тест'!K50</f>
        <v>0</v>
      </c>
      <c r="Y62" s="158">
        <f>'[1]22тест'!K50</f>
        <v>0</v>
      </c>
      <c r="Z62" s="158">
        <f>'[1]23тест'!K50</f>
        <v>0</v>
      </c>
      <c r="AA62" s="158">
        <f>'[1]24тест'!K50</f>
        <v>0</v>
      </c>
      <c r="AB62" s="158">
        <f>'[1]25тест'!K50</f>
        <v>0</v>
      </c>
      <c r="AC62" s="159">
        <f t="shared" si="1"/>
        <v>62.375</v>
      </c>
      <c r="AD62" s="147">
        <f t="shared" si="2"/>
        <v>8</v>
      </c>
      <c r="AE62" s="160">
        <f t="shared" si="9"/>
        <v>1</v>
      </c>
      <c r="AF62" s="160">
        <f t="shared" si="9"/>
        <v>1</v>
      </c>
      <c r="AG62" s="160">
        <f t="shared" si="9"/>
        <v>1</v>
      </c>
      <c r="AH62" s="160">
        <f t="shared" si="9"/>
        <v>1</v>
      </c>
      <c r="AI62" s="160">
        <f t="shared" si="8"/>
        <v>1</v>
      </c>
      <c r="AJ62" s="160">
        <f t="shared" si="8"/>
        <v>1</v>
      </c>
      <c r="AK62" s="160">
        <f t="shared" si="8"/>
        <v>1</v>
      </c>
      <c r="AL62" s="160" t="str">
        <f t="shared" si="8"/>
        <v xml:space="preserve"> </v>
      </c>
      <c r="AM62" s="160" t="str">
        <f t="shared" si="8"/>
        <v xml:space="preserve"> </v>
      </c>
      <c r="AN62" s="160">
        <f t="shared" si="8"/>
        <v>1</v>
      </c>
      <c r="AO62" s="160" t="str">
        <f t="shared" si="8"/>
        <v xml:space="preserve"> </v>
      </c>
      <c r="AP62" s="160" t="str">
        <f t="shared" si="8"/>
        <v xml:space="preserve"> </v>
      </c>
      <c r="AQ62" s="160" t="str">
        <f t="shared" si="8"/>
        <v xml:space="preserve"> </v>
      </c>
      <c r="AR62" s="160" t="str">
        <f t="shared" si="8"/>
        <v xml:space="preserve"> </v>
      </c>
      <c r="AS62" s="160" t="str">
        <f t="shared" si="8"/>
        <v xml:space="preserve"> </v>
      </c>
      <c r="AT62" s="160" t="str">
        <f t="shared" si="8"/>
        <v xml:space="preserve"> </v>
      </c>
      <c r="AU62" s="160" t="str">
        <f t="shared" si="7"/>
        <v xml:space="preserve"> </v>
      </c>
      <c r="AV62" s="160" t="str">
        <f t="shared" si="7"/>
        <v xml:space="preserve"> </v>
      </c>
      <c r="AW62" s="160" t="str">
        <f t="shared" si="7"/>
        <v xml:space="preserve"> </v>
      </c>
      <c r="AX62" s="160" t="str">
        <f t="shared" si="7"/>
        <v xml:space="preserve"> </v>
      </c>
      <c r="AY62" s="160" t="str">
        <f t="shared" si="6"/>
        <v xml:space="preserve"> </v>
      </c>
      <c r="AZ62" s="160" t="str">
        <f t="shared" si="4"/>
        <v xml:space="preserve"> </v>
      </c>
      <c r="BA62" s="160" t="str">
        <f t="shared" si="4"/>
        <v xml:space="preserve"> </v>
      </c>
      <c r="BB62" s="160" t="str">
        <f t="shared" si="4"/>
        <v xml:space="preserve"> </v>
      </c>
      <c r="BC62" s="160" t="str">
        <f t="shared" si="4"/>
        <v xml:space="preserve"> </v>
      </c>
    </row>
    <row r="63" spans="1:55" s="3" customFormat="1" ht="18" customHeight="1" x14ac:dyDescent="0.2">
      <c r="A63" s="155">
        <f>'[1]Впишите фамилии!'!E76</f>
        <v>17</v>
      </c>
      <c r="B63" s="155" t="str">
        <f>'[1]Впишите фамилии!'!F76</f>
        <v>б</v>
      </c>
      <c r="C63" s="164" t="str">
        <f>'[1]Впишите фамилии!'!G76</f>
        <v xml:space="preserve">Тастенова Камила </v>
      </c>
      <c r="D63" s="155">
        <f>'[1]18.09'!K51</f>
        <v>55</v>
      </c>
      <c r="E63" s="155">
        <f>'[1]6.10'!K51</f>
        <v>65</v>
      </c>
      <c r="F63" s="155">
        <f>'[1]22.10'!K51</f>
        <v>61</v>
      </c>
      <c r="G63" s="155">
        <f>'[1]28.11'!K51</f>
        <v>78</v>
      </c>
      <c r="H63" s="155">
        <f>'[1]10.12'!K51</f>
        <v>78</v>
      </c>
      <c r="I63" s="158">
        <f>'[1]14.01'!K51</f>
        <v>81</v>
      </c>
      <c r="J63" s="158">
        <f>'[1]27.01'!K51</f>
        <v>72</v>
      </c>
      <c r="K63" s="158">
        <f>'[1]5.02'!K51</f>
        <v>83</v>
      </c>
      <c r="L63" s="158">
        <f>'[1]6.02'!K51</f>
        <v>74</v>
      </c>
      <c r="M63" s="158">
        <f>'[1]18.02'!K51</f>
        <v>83</v>
      </c>
      <c r="N63" s="158">
        <f>'[1]11тест'!K51</f>
        <v>0</v>
      </c>
      <c r="O63" s="158">
        <f>'[1]12тест'!K51</f>
        <v>0</v>
      </c>
      <c r="P63" s="158">
        <f>'[1]13тест'!K51</f>
        <v>0</v>
      </c>
      <c r="Q63" s="158">
        <f>'[1]14тест'!K51</f>
        <v>0</v>
      </c>
      <c r="R63" s="158">
        <f>'[1]15тест'!K51</f>
        <v>0</v>
      </c>
      <c r="S63" s="158">
        <f>'[1]16тест'!K51</f>
        <v>0</v>
      </c>
      <c r="T63" s="158">
        <f>'[1]17тест'!K51</f>
        <v>0</v>
      </c>
      <c r="U63" s="158">
        <f>'[1]18тест'!K51</f>
        <v>0</v>
      </c>
      <c r="V63" s="158">
        <f>'[1]19тест'!K51</f>
        <v>0</v>
      </c>
      <c r="W63" s="158">
        <f>'[1]20тест'!K51</f>
        <v>0</v>
      </c>
      <c r="X63" s="158">
        <f>'[1]21тест'!K51</f>
        <v>0</v>
      </c>
      <c r="Y63" s="158">
        <f>'[1]22тест'!K51</f>
        <v>0</v>
      </c>
      <c r="Z63" s="158">
        <f>'[1]23тест'!K51</f>
        <v>0</v>
      </c>
      <c r="AA63" s="158">
        <f>'[1]24тест'!K51</f>
        <v>0</v>
      </c>
      <c r="AB63" s="158">
        <f>'[1]25тест'!K51</f>
        <v>0</v>
      </c>
      <c r="AC63" s="159">
        <f t="shared" si="1"/>
        <v>73</v>
      </c>
      <c r="AD63" s="147">
        <f t="shared" si="2"/>
        <v>10</v>
      </c>
      <c r="AE63" s="160">
        <f t="shared" si="9"/>
        <v>1</v>
      </c>
      <c r="AF63" s="160">
        <f t="shared" si="9"/>
        <v>1</v>
      </c>
      <c r="AG63" s="160">
        <f t="shared" si="9"/>
        <v>1</v>
      </c>
      <c r="AH63" s="160">
        <f t="shared" si="9"/>
        <v>1</v>
      </c>
      <c r="AI63" s="160">
        <f t="shared" si="8"/>
        <v>1</v>
      </c>
      <c r="AJ63" s="160">
        <f t="shared" si="8"/>
        <v>1</v>
      </c>
      <c r="AK63" s="160">
        <f t="shared" si="8"/>
        <v>1</v>
      </c>
      <c r="AL63" s="160">
        <f t="shared" si="8"/>
        <v>1</v>
      </c>
      <c r="AM63" s="160">
        <f t="shared" si="8"/>
        <v>1</v>
      </c>
      <c r="AN63" s="160">
        <f t="shared" si="8"/>
        <v>1</v>
      </c>
      <c r="AO63" s="160" t="str">
        <f t="shared" si="8"/>
        <v xml:space="preserve"> </v>
      </c>
      <c r="AP63" s="160" t="str">
        <f t="shared" si="8"/>
        <v xml:space="preserve"> </v>
      </c>
      <c r="AQ63" s="160" t="str">
        <f t="shared" si="8"/>
        <v xml:space="preserve"> </v>
      </c>
      <c r="AR63" s="160" t="str">
        <f t="shared" si="8"/>
        <v xml:space="preserve"> </v>
      </c>
      <c r="AS63" s="160" t="str">
        <f t="shared" si="8"/>
        <v xml:space="preserve"> </v>
      </c>
      <c r="AT63" s="160" t="str">
        <f t="shared" si="8"/>
        <v xml:space="preserve"> </v>
      </c>
      <c r="AU63" s="160" t="str">
        <f t="shared" si="7"/>
        <v xml:space="preserve"> </v>
      </c>
      <c r="AV63" s="160" t="str">
        <f t="shared" si="7"/>
        <v xml:space="preserve"> </v>
      </c>
      <c r="AW63" s="160" t="str">
        <f t="shared" si="7"/>
        <v xml:space="preserve"> </v>
      </c>
      <c r="AX63" s="160" t="str">
        <f t="shared" si="7"/>
        <v xml:space="preserve"> </v>
      </c>
      <c r="AY63" s="160" t="str">
        <f t="shared" si="6"/>
        <v xml:space="preserve"> </v>
      </c>
      <c r="AZ63" s="160" t="str">
        <f t="shared" si="4"/>
        <v xml:space="preserve"> </v>
      </c>
      <c r="BA63" s="160" t="str">
        <f t="shared" si="4"/>
        <v xml:space="preserve"> </v>
      </c>
      <c r="BB63" s="160" t="str">
        <f t="shared" si="4"/>
        <v xml:space="preserve"> </v>
      </c>
      <c r="BC63" s="160" t="str">
        <f t="shared" si="4"/>
        <v xml:space="preserve"> </v>
      </c>
    </row>
    <row r="64" spans="1:55" s="3" customFormat="1" ht="18" customHeight="1" x14ac:dyDescent="0.2">
      <c r="A64" s="155">
        <f>'[1]Впишите фамилии!'!E77</f>
        <v>18</v>
      </c>
      <c r="B64" s="155" t="str">
        <f>'[1]Впишите фамилии!'!F77</f>
        <v>б</v>
      </c>
      <c r="C64" s="164" t="str">
        <f>'[1]Впишите фамилии!'!G77</f>
        <v xml:space="preserve">Хайруллаев Отабек </v>
      </c>
      <c r="D64" s="155">
        <f>'[1]18.09'!K52</f>
        <v>55</v>
      </c>
      <c r="E64" s="155">
        <f>'[1]6.10'!K52</f>
        <v>70</v>
      </c>
      <c r="F64" s="155">
        <f>'[1]22.10'!K52</f>
        <v>0</v>
      </c>
      <c r="G64" s="155">
        <f>'[1]28.11'!K52</f>
        <v>67</v>
      </c>
      <c r="H64" s="155">
        <f>'[1]10.12'!K52</f>
        <v>55</v>
      </c>
      <c r="I64" s="158">
        <f>'[1]14.01'!K52</f>
        <v>97</v>
      </c>
      <c r="J64" s="158">
        <f>'[1]27.01'!K52</f>
        <v>64</v>
      </c>
      <c r="K64" s="158">
        <f>'[1]5.02'!K52</f>
        <v>69</v>
      </c>
      <c r="L64" s="158">
        <f>'[1]6.02'!K52</f>
        <v>0</v>
      </c>
      <c r="M64" s="158">
        <f>'[1]18.02'!K52</f>
        <v>0</v>
      </c>
      <c r="N64" s="158">
        <f>'[1]11тест'!K52</f>
        <v>0</v>
      </c>
      <c r="O64" s="158">
        <f>'[1]12тест'!K52</f>
        <v>0</v>
      </c>
      <c r="P64" s="158">
        <f>'[1]13тест'!K52</f>
        <v>0</v>
      </c>
      <c r="Q64" s="158">
        <f>'[1]14тест'!K52</f>
        <v>0</v>
      </c>
      <c r="R64" s="158">
        <f>'[1]15тест'!K52</f>
        <v>0</v>
      </c>
      <c r="S64" s="158">
        <f>'[1]16тест'!K52</f>
        <v>0</v>
      </c>
      <c r="T64" s="158">
        <f>'[1]17тест'!K52</f>
        <v>0</v>
      </c>
      <c r="U64" s="158">
        <f>'[1]18тест'!K52</f>
        <v>0</v>
      </c>
      <c r="V64" s="158">
        <f>'[1]19тест'!K52</f>
        <v>0</v>
      </c>
      <c r="W64" s="158">
        <f>'[1]20тест'!K52</f>
        <v>0</v>
      </c>
      <c r="X64" s="158">
        <f>'[1]21тест'!K52</f>
        <v>0</v>
      </c>
      <c r="Y64" s="158">
        <f>'[1]22тест'!K52</f>
        <v>0</v>
      </c>
      <c r="Z64" s="158">
        <f>'[1]23тест'!K52</f>
        <v>0</v>
      </c>
      <c r="AA64" s="158">
        <f>'[1]24тест'!K52</f>
        <v>0</v>
      </c>
      <c r="AB64" s="158">
        <f>'[1]25тест'!K52</f>
        <v>0</v>
      </c>
      <c r="AC64" s="159">
        <f t="shared" si="1"/>
        <v>68.142857142857139</v>
      </c>
      <c r="AD64" s="147">
        <f t="shared" si="2"/>
        <v>7</v>
      </c>
      <c r="AE64" s="160">
        <f t="shared" si="9"/>
        <v>1</v>
      </c>
      <c r="AF64" s="160">
        <f t="shared" si="9"/>
        <v>1</v>
      </c>
      <c r="AG64" s="160" t="str">
        <f t="shared" si="9"/>
        <v xml:space="preserve"> </v>
      </c>
      <c r="AH64" s="160">
        <f t="shared" si="9"/>
        <v>1</v>
      </c>
      <c r="AI64" s="160">
        <f t="shared" si="8"/>
        <v>1</v>
      </c>
      <c r="AJ64" s="160">
        <f t="shared" si="8"/>
        <v>1</v>
      </c>
      <c r="AK64" s="160">
        <f t="shared" si="8"/>
        <v>1</v>
      </c>
      <c r="AL64" s="160">
        <f t="shared" si="8"/>
        <v>1</v>
      </c>
      <c r="AM64" s="160" t="str">
        <f t="shared" si="8"/>
        <v xml:space="preserve"> </v>
      </c>
      <c r="AN64" s="160" t="str">
        <f t="shared" si="8"/>
        <v xml:space="preserve"> </v>
      </c>
      <c r="AO64" s="160" t="str">
        <f t="shared" si="8"/>
        <v xml:space="preserve"> </v>
      </c>
      <c r="AP64" s="160" t="str">
        <f t="shared" si="8"/>
        <v xml:space="preserve"> </v>
      </c>
      <c r="AQ64" s="160" t="str">
        <f t="shared" si="8"/>
        <v xml:space="preserve"> </v>
      </c>
      <c r="AR64" s="160" t="str">
        <f t="shared" si="8"/>
        <v xml:space="preserve"> </v>
      </c>
      <c r="AS64" s="160" t="str">
        <f t="shared" si="8"/>
        <v xml:space="preserve"> </v>
      </c>
      <c r="AT64" s="160" t="str">
        <f t="shared" si="8"/>
        <v xml:space="preserve"> </v>
      </c>
      <c r="AU64" s="160" t="str">
        <f t="shared" si="7"/>
        <v xml:space="preserve"> </v>
      </c>
      <c r="AV64" s="160" t="str">
        <f t="shared" si="7"/>
        <v xml:space="preserve"> </v>
      </c>
      <c r="AW64" s="160" t="str">
        <f t="shared" si="7"/>
        <v xml:space="preserve"> </v>
      </c>
      <c r="AX64" s="160" t="str">
        <f t="shared" si="7"/>
        <v xml:space="preserve"> </v>
      </c>
      <c r="AY64" s="160" t="str">
        <f t="shared" si="6"/>
        <v xml:space="preserve"> </v>
      </c>
      <c r="AZ64" s="160" t="str">
        <f t="shared" si="4"/>
        <v xml:space="preserve"> </v>
      </c>
      <c r="BA64" s="160" t="str">
        <f t="shared" si="4"/>
        <v xml:space="preserve"> </v>
      </c>
      <c r="BB64" s="160" t="str">
        <f t="shared" si="4"/>
        <v xml:space="preserve"> </v>
      </c>
      <c r="BC64" s="160" t="str">
        <f t="shared" si="4"/>
        <v xml:space="preserve"> </v>
      </c>
    </row>
    <row r="65" spans="1:55" s="3" customFormat="1" ht="15.75" hidden="1" customHeight="1" x14ac:dyDescent="0.2">
      <c r="A65" s="155">
        <f>'[1]Впишите фамилии!'!E78</f>
        <v>19</v>
      </c>
      <c r="B65" s="155" t="str">
        <f>'[1]Впишите фамилии!'!F78</f>
        <v>б</v>
      </c>
      <c r="C65" s="164" t="str">
        <f>'[1]Впишите фамилии!'!G78</f>
        <v xml:space="preserve">Цыздоев Ибраим </v>
      </c>
      <c r="D65" s="155">
        <f>'[1]18.09'!K53</f>
        <v>0</v>
      </c>
      <c r="E65" s="155">
        <f>'[1]6.10'!K53</f>
        <v>48</v>
      </c>
      <c r="F65" s="155">
        <f>'[1]22.10'!K53</f>
        <v>45</v>
      </c>
      <c r="G65" s="155">
        <f>'[1]28.11'!K53</f>
        <v>70</v>
      </c>
      <c r="H65" s="155">
        <f>'[1]10.12'!K53</f>
        <v>39</v>
      </c>
      <c r="I65" s="158">
        <f>'[1]14.01'!K53</f>
        <v>69</v>
      </c>
      <c r="J65" s="158">
        <f>'[1]27.01'!K53</f>
        <v>53</v>
      </c>
      <c r="K65" s="158">
        <f>'[1]5.02'!K53</f>
        <v>57</v>
      </c>
      <c r="L65" s="158">
        <f>'[1]6.02'!K53</f>
        <v>44</v>
      </c>
      <c r="M65" s="158">
        <f>'[1]18.02'!K53</f>
        <v>65</v>
      </c>
      <c r="N65" s="158">
        <f>'[1]11тест'!K53</f>
        <v>0</v>
      </c>
      <c r="O65" s="158">
        <f>'[1]12тест'!K53</f>
        <v>0</v>
      </c>
      <c r="P65" s="158">
        <f>'[1]13тест'!K53</f>
        <v>0</v>
      </c>
      <c r="Q65" s="158">
        <f>'[1]14тест'!K53</f>
        <v>0</v>
      </c>
      <c r="R65" s="158">
        <f>'[1]15тест'!K53</f>
        <v>0</v>
      </c>
      <c r="S65" s="158">
        <f>'[1]16тест'!K53</f>
        <v>0</v>
      </c>
      <c r="T65" s="158">
        <f>'[1]17тест'!K53</f>
        <v>0</v>
      </c>
      <c r="U65" s="158">
        <f>'[1]18тест'!K53</f>
        <v>0</v>
      </c>
      <c r="V65" s="158">
        <f>'[1]19тест'!K53</f>
        <v>0</v>
      </c>
      <c r="W65" s="158">
        <f>'[1]20тест'!K53</f>
        <v>0</v>
      </c>
      <c r="X65" s="158">
        <f>'[1]21тест'!K53</f>
        <v>0</v>
      </c>
      <c r="Y65" s="158">
        <f>'[1]22тест'!K53</f>
        <v>0</v>
      </c>
      <c r="Z65" s="158">
        <f>'[1]23тест'!K53</f>
        <v>0</v>
      </c>
      <c r="AA65" s="158">
        <f>'[1]24тест'!K53</f>
        <v>0</v>
      </c>
      <c r="AB65" s="158">
        <f>'[1]25тест'!K53</f>
        <v>0</v>
      </c>
      <c r="AC65" s="159">
        <f t="shared" si="1"/>
        <v>54.444444444444443</v>
      </c>
      <c r="AD65" s="147">
        <f t="shared" si="2"/>
        <v>9</v>
      </c>
      <c r="AE65" s="160" t="str">
        <f t="shared" si="9"/>
        <v xml:space="preserve"> </v>
      </c>
      <c r="AF65" s="160">
        <f t="shared" si="9"/>
        <v>1</v>
      </c>
      <c r="AG65" s="160">
        <f t="shared" si="9"/>
        <v>1</v>
      </c>
      <c r="AH65" s="160">
        <f t="shared" si="9"/>
        <v>1</v>
      </c>
      <c r="AI65" s="160">
        <f t="shared" si="8"/>
        <v>1</v>
      </c>
      <c r="AJ65" s="160">
        <f t="shared" si="8"/>
        <v>1</v>
      </c>
      <c r="AK65" s="160">
        <f t="shared" si="8"/>
        <v>1</v>
      </c>
      <c r="AL65" s="160">
        <f t="shared" si="8"/>
        <v>1</v>
      </c>
      <c r="AM65" s="160">
        <f t="shared" si="8"/>
        <v>1</v>
      </c>
      <c r="AN65" s="160">
        <f t="shared" si="8"/>
        <v>1</v>
      </c>
      <c r="AO65" s="160" t="str">
        <f t="shared" si="8"/>
        <v xml:space="preserve"> </v>
      </c>
      <c r="AP65" s="160" t="str">
        <f t="shared" si="8"/>
        <v xml:space="preserve"> </v>
      </c>
      <c r="AQ65" s="160" t="str">
        <f t="shared" si="8"/>
        <v xml:space="preserve"> </v>
      </c>
      <c r="AR65" s="160" t="str">
        <f t="shared" si="8"/>
        <v xml:space="preserve"> </v>
      </c>
      <c r="AS65" s="160" t="str">
        <f t="shared" si="8"/>
        <v xml:space="preserve"> </v>
      </c>
      <c r="AT65" s="160" t="str">
        <f t="shared" si="8"/>
        <v xml:space="preserve"> </v>
      </c>
      <c r="AU65" s="160" t="str">
        <f t="shared" si="7"/>
        <v xml:space="preserve"> </v>
      </c>
      <c r="AV65" s="160" t="str">
        <f t="shared" si="7"/>
        <v xml:space="preserve"> </v>
      </c>
      <c r="AW65" s="160" t="str">
        <f t="shared" si="7"/>
        <v xml:space="preserve"> </v>
      </c>
      <c r="AX65" s="160" t="str">
        <f t="shared" si="7"/>
        <v xml:space="preserve"> </v>
      </c>
      <c r="AY65" s="160" t="str">
        <f t="shared" si="6"/>
        <v xml:space="preserve"> </v>
      </c>
      <c r="AZ65" s="160" t="str">
        <f t="shared" si="4"/>
        <v xml:space="preserve"> </v>
      </c>
      <c r="BA65" s="160" t="str">
        <f t="shared" si="4"/>
        <v xml:space="preserve"> </v>
      </c>
      <c r="BB65" s="160" t="str">
        <f t="shared" si="4"/>
        <v xml:space="preserve"> </v>
      </c>
      <c r="BC65" s="160" t="str">
        <f t="shared" si="4"/>
        <v xml:space="preserve"> </v>
      </c>
    </row>
    <row r="66" spans="1:55" s="3" customFormat="1" ht="15.75" hidden="1" customHeight="1" x14ac:dyDescent="0.2">
      <c r="A66" s="155">
        <f>'[1]Впишите фамилии!'!E79</f>
        <v>20</v>
      </c>
      <c r="B66" s="155" t="str">
        <f>'[1]Впишите фамилии!'!F79</f>
        <v>б</v>
      </c>
      <c r="C66" s="164" t="str">
        <f>'[1]Впишите фамилии!'!G79</f>
        <v xml:space="preserve">Щукина Валерия </v>
      </c>
      <c r="D66" s="155">
        <f>'[1]18.09'!K54</f>
        <v>0</v>
      </c>
      <c r="E66" s="155">
        <f>'[1]6.10'!K54</f>
        <v>68</v>
      </c>
      <c r="F66" s="155">
        <f>'[1]22.10'!K54</f>
        <v>58</v>
      </c>
      <c r="G66" s="155">
        <f>'[1]28.11'!K54</f>
        <v>72</v>
      </c>
      <c r="H66" s="155">
        <f>'[1]10.12'!K54</f>
        <v>48</v>
      </c>
      <c r="I66" s="158">
        <f>'[1]14.01'!K54</f>
        <v>65</v>
      </c>
      <c r="J66" s="158">
        <f>'[1]27.01'!K54</f>
        <v>76</v>
      </c>
      <c r="K66" s="158">
        <f>'[1]5.02'!K54</f>
        <v>88</v>
      </c>
      <c r="L66" s="158">
        <f>'[1]6.02'!K54</f>
        <v>52</v>
      </c>
      <c r="M66" s="158">
        <f>'[1]18.02'!K54</f>
        <v>0</v>
      </c>
      <c r="N66" s="158">
        <f>'[1]11тест'!K54</f>
        <v>0</v>
      </c>
      <c r="O66" s="158">
        <f>'[1]12тест'!K54</f>
        <v>0</v>
      </c>
      <c r="P66" s="158">
        <f>'[1]13тест'!K54</f>
        <v>0</v>
      </c>
      <c r="Q66" s="158">
        <f>'[1]14тест'!K54</f>
        <v>0</v>
      </c>
      <c r="R66" s="158">
        <f>'[1]15тест'!K54</f>
        <v>0</v>
      </c>
      <c r="S66" s="158">
        <f>'[1]16тест'!K54</f>
        <v>0</v>
      </c>
      <c r="T66" s="158">
        <f>'[1]17тест'!K54</f>
        <v>0</v>
      </c>
      <c r="U66" s="158">
        <f>'[1]18тест'!K54</f>
        <v>0</v>
      </c>
      <c r="V66" s="158">
        <f>'[1]19тест'!K54</f>
        <v>0</v>
      </c>
      <c r="W66" s="158">
        <f>'[1]20тест'!K54</f>
        <v>0</v>
      </c>
      <c r="X66" s="158">
        <f>'[1]21тест'!K54</f>
        <v>0</v>
      </c>
      <c r="Y66" s="158">
        <f>'[1]22тест'!K54</f>
        <v>0</v>
      </c>
      <c r="Z66" s="158">
        <f>'[1]23тест'!K54</f>
        <v>0</v>
      </c>
      <c r="AA66" s="158">
        <f>'[1]24тест'!K54</f>
        <v>0</v>
      </c>
      <c r="AB66" s="158">
        <f>'[1]25тест'!K54</f>
        <v>0</v>
      </c>
      <c r="AC66" s="159">
        <f t="shared" si="1"/>
        <v>65.875</v>
      </c>
      <c r="AD66" s="147">
        <f t="shared" si="2"/>
        <v>8</v>
      </c>
      <c r="AE66" s="160" t="str">
        <f t="shared" si="9"/>
        <v xml:space="preserve"> </v>
      </c>
      <c r="AF66" s="160">
        <f t="shared" si="9"/>
        <v>1</v>
      </c>
      <c r="AG66" s="160">
        <f t="shared" si="9"/>
        <v>1</v>
      </c>
      <c r="AH66" s="160">
        <f t="shared" si="9"/>
        <v>1</v>
      </c>
      <c r="AI66" s="160">
        <f t="shared" si="8"/>
        <v>1</v>
      </c>
      <c r="AJ66" s="160">
        <f t="shared" si="8"/>
        <v>1</v>
      </c>
      <c r="AK66" s="160">
        <f t="shared" si="8"/>
        <v>1</v>
      </c>
      <c r="AL66" s="160">
        <f t="shared" si="8"/>
        <v>1</v>
      </c>
      <c r="AM66" s="160">
        <f t="shared" si="8"/>
        <v>1</v>
      </c>
      <c r="AN66" s="160" t="str">
        <f t="shared" si="8"/>
        <v xml:space="preserve"> </v>
      </c>
      <c r="AO66" s="160" t="str">
        <f t="shared" si="8"/>
        <v xml:space="preserve"> </v>
      </c>
      <c r="AP66" s="160" t="str">
        <f t="shared" si="8"/>
        <v xml:space="preserve"> </v>
      </c>
      <c r="AQ66" s="160" t="str">
        <f t="shared" si="8"/>
        <v xml:space="preserve"> </v>
      </c>
      <c r="AR66" s="160" t="str">
        <f t="shared" si="8"/>
        <v xml:space="preserve"> </v>
      </c>
      <c r="AS66" s="160" t="str">
        <f t="shared" si="8"/>
        <v xml:space="preserve"> </v>
      </c>
      <c r="AT66" s="160" t="str">
        <f t="shared" si="8"/>
        <v xml:space="preserve"> </v>
      </c>
      <c r="AU66" s="160" t="str">
        <f t="shared" si="7"/>
        <v xml:space="preserve"> </v>
      </c>
      <c r="AV66" s="160" t="str">
        <f t="shared" si="7"/>
        <v xml:space="preserve"> </v>
      </c>
      <c r="AW66" s="160" t="str">
        <f t="shared" si="7"/>
        <v xml:space="preserve"> </v>
      </c>
      <c r="AX66" s="160" t="str">
        <f t="shared" si="7"/>
        <v xml:space="preserve"> </v>
      </c>
      <c r="AY66" s="160" t="str">
        <f t="shared" si="6"/>
        <v xml:space="preserve"> </v>
      </c>
      <c r="AZ66" s="160" t="str">
        <f t="shared" si="4"/>
        <v xml:space="preserve"> </v>
      </c>
      <c r="BA66" s="160" t="str">
        <f t="shared" si="4"/>
        <v xml:space="preserve"> </v>
      </c>
      <c r="BB66" s="160" t="str">
        <f t="shared" si="4"/>
        <v xml:space="preserve"> </v>
      </c>
      <c r="BC66" s="160" t="str">
        <f t="shared" si="4"/>
        <v xml:space="preserve"> </v>
      </c>
    </row>
    <row r="67" spans="1:55" s="3" customFormat="1" ht="15.75" hidden="1" customHeight="1" x14ac:dyDescent="0.2">
      <c r="A67" s="155">
        <f>'[1]Впишите фамилии!'!E80</f>
        <v>0</v>
      </c>
      <c r="B67" s="155">
        <f>'[1]Впишите фамилии!'!F80</f>
        <v>0</v>
      </c>
      <c r="C67" s="164">
        <f>'[1]Впишите фамилии!'!G80</f>
        <v>0</v>
      </c>
      <c r="D67" s="155">
        <f>'[1]18.09'!K55</f>
        <v>0</v>
      </c>
      <c r="E67" s="155">
        <f>'[1]6.10'!K55</f>
        <v>0</v>
      </c>
      <c r="F67" s="155">
        <f>'[1]22.10'!K55</f>
        <v>0</v>
      </c>
      <c r="G67" s="155">
        <f>'[1]28.11'!K55</f>
        <v>0</v>
      </c>
      <c r="H67" s="155">
        <f>'[1]10.12'!K55</f>
        <v>0</v>
      </c>
      <c r="I67" s="158">
        <f>'[1]14.01'!K55</f>
        <v>0</v>
      </c>
      <c r="J67" s="158">
        <f>'[1]27.01'!K55</f>
        <v>0</v>
      </c>
      <c r="K67" s="158">
        <f>'[1]5.02'!K55</f>
        <v>0</v>
      </c>
      <c r="L67" s="158">
        <f>'[1]6.02'!K55</f>
        <v>0</v>
      </c>
      <c r="M67" s="158">
        <f>'[1]18.02'!K55</f>
        <v>0</v>
      </c>
      <c r="N67" s="158">
        <f>'[1]11тест'!K55</f>
        <v>0</v>
      </c>
      <c r="O67" s="158">
        <f>'[1]12тест'!K55</f>
        <v>0</v>
      </c>
      <c r="P67" s="158">
        <f>'[1]13тест'!K55</f>
        <v>0</v>
      </c>
      <c r="Q67" s="158">
        <f>'[1]14тест'!K55</f>
        <v>0</v>
      </c>
      <c r="R67" s="158">
        <f>'[1]15тест'!K55</f>
        <v>0</v>
      </c>
      <c r="S67" s="158">
        <f>'[1]16тест'!K55</f>
        <v>0</v>
      </c>
      <c r="T67" s="158">
        <f>'[1]17тест'!K55</f>
        <v>0</v>
      </c>
      <c r="U67" s="158">
        <f>'[1]18тест'!K55</f>
        <v>0</v>
      </c>
      <c r="V67" s="158">
        <f>'[1]19тест'!K55</f>
        <v>0</v>
      </c>
      <c r="W67" s="158">
        <f>'[1]20тест'!K55</f>
        <v>0</v>
      </c>
      <c r="X67" s="158">
        <f>'[1]21тест'!K55</f>
        <v>0</v>
      </c>
      <c r="Y67" s="158">
        <f>'[1]22тест'!K55</f>
        <v>0</v>
      </c>
      <c r="Z67" s="158">
        <f>'[1]23тест'!K55</f>
        <v>0</v>
      </c>
      <c r="AA67" s="158">
        <f>'[1]24тест'!K55</f>
        <v>0</v>
      </c>
      <c r="AB67" s="158">
        <f>'[1]25тест'!K55</f>
        <v>0</v>
      </c>
      <c r="AC67" s="159" t="e">
        <f t="shared" si="1"/>
        <v>#DIV/0!</v>
      </c>
      <c r="AD67" s="147">
        <f t="shared" si="2"/>
        <v>0</v>
      </c>
      <c r="AE67" s="160" t="str">
        <f t="shared" si="9"/>
        <v xml:space="preserve"> </v>
      </c>
      <c r="AF67" s="160" t="str">
        <f t="shared" si="9"/>
        <v xml:space="preserve"> </v>
      </c>
      <c r="AG67" s="160" t="str">
        <f t="shared" si="9"/>
        <v xml:space="preserve"> </v>
      </c>
      <c r="AH67" s="160" t="str">
        <f t="shared" si="9"/>
        <v xml:space="preserve"> </v>
      </c>
      <c r="AI67" s="160" t="str">
        <f t="shared" si="8"/>
        <v xml:space="preserve"> </v>
      </c>
      <c r="AJ67" s="160" t="str">
        <f t="shared" si="8"/>
        <v xml:space="preserve"> </v>
      </c>
      <c r="AK67" s="160" t="str">
        <f t="shared" si="8"/>
        <v xml:space="preserve"> </v>
      </c>
      <c r="AL67" s="160" t="str">
        <f t="shared" si="8"/>
        <v xml:space="preserve"> </v>
      </c>
      <c r="AM67" s="160" t="str">
        <f t="shared" si="8"/>
        <v xml:space="preserve"> </v>
      </c>
      <c r="AN67" s="160" t="str">
        <f t="shared" si="8"/>
        <v xml:space="preserve"> </v>
      </c>
      <c r="AO67" s="160" t="str">
        <f t="shared" si="8"/>
        <v xml:space="preserve"> </v>
      </c>
      <c r="AP67" s="160" t="str">
        <f t="shared" si="8"/>
        <v xml:space="preserve"> </v>
      </c>
      <c r="AQ67" s="160" t="str">
        <f t="shared" si="8"/>
        <v xml:space="preserve"> </v>
      </c>
      <c r="AR67" s="160" t="str">
        <f t="shared" si="8"/>
        <v xml:space="preserve"> </v>
      </c>
      <c r="AS67" s="160" t="str">
        <f t="shared" si="8"/>
        <v xml:space="preserve"> </v>
      </c>
      <c r="AT67" s="160" t="str">
        <f t="shared" si="8"/>
        <v xml:space="preserve"> </v>
      </c>
      <c r="AU67" s="160" t="str">
        <f t="shared" si="7"/>
        <v xml:space="preserve"> </v>
      </c>
      <c r="AV67" s="160" t="str">
        <f t="shared" si="7"/>
        <v xml:space="preserve"> </v>
      </c>
      <c r="AW67" s="160" t="str">
        <f t="shared" si="7"/>
        <v xml:space="preserve"> </v>
      </c>
      <c r="AX67" s="160" t="str">
        <f t="shared" si="7"/>
        <v xml:space="preserve"> </v>
      </c>
      <c r="AY67" s="160" t="str">
        <f t="shared" si="6"/>
        <v xml:space="preserve"> </v>
      </c>
      <c r="AZ67" s="160" t="str">
        <f t="shared" si="4"/>
        <v xml:space="preserve"> </v>
      </c>
      <c r="BA67" s="160" t="str">
        <f t="shared" si="4"/>
        <v xml:space="preserve"> </v>
      </c>
      <c r="BB67" s="160" t="str">
        <f t="shared" si="4"/>
        <v xml:space="preserve"> </v>
      </c>
      <c r="BC67" s="160" t="str">
        <f t="shared" si="4"/>
        <v xml:space="preserve"> </v>
      </c>
    </row>
    <row r="68" spans="1:55" s="3" customFormat="1" ht="15.75" hidden="1" customHeight="1" x14ac:dyDescent="0.2">
      <c r="A68" s="155">
        <f>'[1]Впишите фамилии!'!E81</f>
        <v>0</v>
      </c>
      <c r="B68" s="155">
        <f>'[1]Впишите фамилии!'!F81</f>
        <v>0</v>
      </c>
      <c r="C68" s="164">
        <f>'[1]Впишите фамилии!'!G81</f>
        <v>0</v>
      </c>
      <c r="D68" s="155">
        <f>'[1]18.09'!K56</f>
        <v>0</v>
      </c>
      <c r="E68" s="155">
        <f>'[1]6.10'!K56</f>
        <v>0</v>
      </c>
      <c r="F68" s="155">
        <f>'[1]22.10'!K56</f>
        <v>0</v>
      </c>
      <c r="G68" s="155">
        <f>'[1]28.11'!K56</f>
        <v>0</v>
      </c>
      <c r="H68" s="155">
        <f>'[1]10.12'!K56</f>
        <v>0</v>
      </c>
      <c r="I68" s="158">
        <f>'[1]14.01'!K56</f>
        <v>0</v>
      </c>
      <c r="J68" s="158">
        <f>'[1]27.01'!K56</f>
        <v>0</v>
      </c>
      <c r="K68" s="158">
        <f>'[1]5.02'!K56</f>
        <v>0</v>
      </c>
      <c r="L68" s="158">
        <f>'[1]6.02'!K56</f>
        <v>0</v>
      </c>
      <c r="M68" s="158">
        <f>'[1]18.02'!K56</f>
        <v>0</v>
      </c>
      <c r="N68" s="158">
        <f>'[1]11тест'!K56</f>
        <v>0</v>
      </c>
      <c r="O68" s="158">
        <f>'[1]12тест'!K56</f>
        <v>0</v>
      </c>
      <c r="P68" s="158">
        <f>'[1]13тест'!K56</f>
        <v>0</v>
      </c>
      <c r="Q68" s="158">
        <f>'[1]14тест'!K56</f>
        <v>0</v>
      </c>
      <c r="R68" s="158">
        <f>'[1]15тест'!K56</f>
        <v>0</v>
      </c>
      <c r="S68" s="158">
        <f>'[1]16тест'!K56</f>
        <v>0</v>
      </c>
      <c r="T68" s="158">
        <f>'[1]17тест'!K56</f>
        <v>0</v>
      </c>
      <c r="U68" s="158">
        <f>'[1]18тест'!K56</f>
        <v>0</v>
      </c>
      <c r="V68" s="158">
        <f>'[1]19тест'!K56</f>
        <v>0</v>
      </c>
      <c r="W68" s="158">
        <f>'[1]20тест'!K56</f>
        <v>0</v>
      </c>
      <c r="X68" s="158">
        <f>'[1]21тест'!K56</f>
        <v>0</v>
      </c>
      <c r="Y68" s="158">
        <f>'[1]22тест'!K56</f>
        <v>0</v>
      </c>
      <c r="Z68" s="158">
        <f>'[1]23тест'!K56</f>
        <v>0</v>
      </c>
      <c r="AA68" s="158">
        <f>'[1]24тест'!K56</f>
        <v>0</v>
      </c>
      <c r="AB68" s="158">
        <f>'[1]25тест'!K56</f>
        <v>0</v>
      </c>
      <c r="AC68" s="159" t="e">
        <f t="shared" si="1"/>
        <v>#DIV/0!</v>
      </c>
      <c r="AD68" s="147">
        <f t="shared" si="2"/>
        <v>0</v>
      </c>
      <c r="AE68" s="160" t="str">
        <f t="shared" si="9"/>
        <v xml:space="preserve"> </v>
      </c>
      <c r="AF68" s="160" t="str">
        <f t="shared" si="9"/>
        <v xml:space="preserve"> </v>
      </c>
      <c r="AG68" s="160" t="str">
        <f t="shared" si="9"/>
        <v xml:space="preserve"> </v>
      </c>
      <c r="AH68" s="160" t="str">
        <f t="shared" si="9"/>
        <v xml:space="preserve"> </v>
      </c>
      <c r="AI68" s="160" t="str">
        <f t="shared" si="8"/>
        <v xml:space="preserve"> </v>
      </c>
      <c r="AJ68" s="160" t="str">
        <f t="shared" si="8"/>
        <v xml:space="preserve"> </v>
      </c>
      <c r="AK68" s="160" t="str">
        <f t="shared" si="8"/>
        <v xml:space="preserve"> </v>
      </c>
      <c r="AL68" s="160" t="str">
        <f t="shared" si="8"/>
        <v xml:space="preserve"> </v>
      </c>
      <c r="AM68" s="160" t="str">
        <f t="shared" si="8"/>
        <v xml:space="preserve"> </v>
      </c>
      <c r="AN68" s="160" t="str">
        <f t="shared" si="8"/>
        <v xml:space="preserve"> </v>
      </c>
      <c r="AO68" s="160" t="str">
        <f t="shared" si="8"/>
        <v xml:space="preserve"> </v>
      </c>
      <c r="AP68" s="160" t="str">
        <f t="shared" si="8"/>
        <v xml:space="preserve"> </v>
      </c>
      <c r="AQ68" s="160" t="str">
        <f t="shared" si="8"/>
        <v xml:space="preserve"> </v>
      </c>
      <c r="AR68" s="160" t="str">
        <f t="shared" si="8"/>
        <v xml:space="preserve"> </v>
      </c>
      <c r="AS68" s="160" t="str">
        <f t="shared" si="8"/>
        <v xml:space="preserve"> </v>
      </c>
      <c r="AT68" s="160" t="str">
        <f t="shared" si="8"/>
        <v xml:space="preserve"> </v>
      </c>
      <c r="AU68" s="160" t="str">
        <f t="shared" si="7"/>
        <v xml:space="preserve"> </v>
      </c>
      <c r="AV68" s="160" t="str">
        <f t="shared" si="7"/>
        <v xml:space="preserve"> </v>
      </c>
      <c r="AW68" s="160" t="str">
        <f t="shared" si="7"/>
        <v xml:space="preserve"> </v>
      </c>
      <c r="AX68" s="160" t="str">
        <f t="shared" si="7"/>
        <v xml:space="preserve"> </v>
      </c>
      <c r="AY68" s="160" t="str">
        <f t="shared" si="6"/>
        <v xml:space="preserve"> </v>
      </c>
      <c r="AZ68" s="160" t="str">
        <f t="shared" si="4"/>
        <v xml:space="preserve"> </v>
      </c>
      <c r="BA68" s="160" t="str">
        <f t="shared" si="4"/>
        <v xml:space="preserve"> </v>
      </c>
      <c r="BB68" s="160" t="str">
        <f t="shared" si="4"/>
        <v xml:space="preserve"> </v>
      </c>
      <c r="BC68" s="160" t="str">
        <f t="shared" si="4"/>
        <v xml:space="preserve"> </v>
      </c>
    </row>
    <row r="69" spans="1:55" s="3" customFormat="1" ht="15.75" hidden="1" customHeight="1" x14ac:dyDescent="0.2">
      <c r="A69" s="155">
        <f>'[1]Впишите фамилии!'!E82</f>
        <v>0</v>
      </c>
      <c r="B69" s="155">
        <f>'[1]Впишите фамилии!'!F82</f>
        <v>0</v>
      </c>
      <c r="C69" s="164">
        <f>'[1]Впишите фамилии!'!G82</f>
        <v>0</v>
      </c>
      <c r="D69" s="155">
        <f>'[1]18.09'!K57</f>
        <v>0</v>
      </c>
      <c r="E69" s="155">
        <f>'[1]6.10'!K57</f>
        <v>0</v>
      </c>
      <c r="F69" s="155">
        <f>'[1]22.10'!K57</f>
        <v>0</v>
      </c>
      <c r="G69" s="155">
        <f>'[1]28.11'!K57</f>
        <v>0</v>
      </c>
      <c r="H69" s="155">
        <f>'[1]10.12'!K57</f>
        <v>0</v>
      </c>
      <c r="I69" s="158">
        <f>'[1]14.01'!K57</f>
        <v>0</v>
      </c>
      <c r="J69" s="158">
        <f>'[1]27.01'!K57</f>
        <v>0</v>
      </c>
      <c r="K69" s="158">
        <f>'[1]5.02'!K57</f>
        <v>0</v>
      </c>
      <c r="L69" s="158">
        <f>'[1]6.02'!K57</f>
        <v>0</v>
      </c>
      <c r="M69" s="158">
        <f>'[1]18.02'!K57</f>
        <v>0</v>
      </c>
      <c r="N69" s="158">
        <f>'[1]11тест'!K57</f>
        <v>0</v>
      </c>
      <c r="O69" s="158">
        <f>'[1]12тест'!K57</f>
        <v>0</v>
      </c>
      <c r="P69" s="158">
        <f>'[1]13тест'!K57</f>
        <v>0</v>
      </c>
      <c r="Q69" s="158">
        <f>'[1]14тест'!K57</f>
        <v>0</v>
      </c>
      <c r="R69" s="158">
        <f>'[1]15тест'!K57</f>
        <v>0</v>
      </c>
      <c r="S69" s="158">
        <f>'[1]16тест'!K57</f>
        <v>0</v>
      </c>
      <c r="T69" s="158">
        <f>'[1]17тест'!K57</f>
        <v>0</v>
      </c>
      <c r="U69" s="158">
        <f>'[1]18тест'!K57</f>
        <v>0</v>
      </c>
      <c r="V69" s="158">
        <f>'[1]19тест'!K57</f>
        <v>0</v>
      </c>
      <c r="W69" s="158">
        <f>'[1]20тест'!K57</f>
        <v>0</v>
      </c>
      <c r="X69" s="158">
        <f>'[1]21тест'!K57</f>
        <v>0</v>
      </c>
      <c r="Y69" s="158">
        <f>'[1]22тест'!K57</f>
        <v>0</v>
      </c>
      <c r="Z69" s="158">
        <f>'[1]23тест'!K57</f>
        <v>0</v>
      </c>
      <c r="AA69" s="158">
        <f>'[1]24тест'!K57</f>
        <v>0</v>
      </c>
      <c r="AB69" s="158">
        <f>'[1]25тест'!K57</f>
        <v>0</v>
      </c>
      <c r="AC69" s="159" t="e">
        <f t="shared" si="1"/>
        <v>#DIV/0!</v>
      </c>
      <c r="AD69" s="147">
        <f t="shared" si="2"/>
        <v>0</v>
      </c>
      <c r="AE69" s="160" t="str">
        <f t="shared" si="9"/>
        <v xml:space="preserve"> </v>
      </c>
      <c r="AF69" s="160" t="str">
        <f t="shared" si="9"/>
        <v xml:space="preserve"> </v>
      </c>
      <c r="AG69" s="160" t="str">
        <f t="shared" si="9"/>
        <v xml:space="preserve"> </v>
      </c>
      <c r="AH69" s="160" t="str">
        <f t="shared" si="9"/>
        <v xml:space="preserve"> </v>
      </c>
      <c r="AI69" s="160" t="str">
        <f t="shared" si="8"/>
        <v xml:space="preserve"> </v>
      </c>
      <c r="AJ69" s="160" t="str">
        <f t="shared" si="8"/>
        <v xml:space="preserve"> </v>
      </c>
      <c r="AK69" s="160" t="str">
        <f t="shared" si="8"/>
        <v xml:space="preserve"> </v>
      </c>
      <c r="AL69" s="160" t="str">
        <f t="shared" si="8"/>
        <v xml:space="preserve"> </v>
      </c>
      <c r="AM69" s="160" t="str">
        <f t="shared" si="8"/>
        <v xml:space="preserve"> </v>
      </c>
      <c r="AN69" s="160" t="str">
        <f t="shared" si="8"/>
        <v xml:space="preserve"> </v>
      </c>
      <c r="AO69" s="160" t="str">
        <f t="shared" si="8"/>
        <v xml:space="preserve"> </v>
      </c>
      <c r="AP69" s="160" t="str">
        <f t="shared" si="8"/>
        <v xml:space="preserve"> </v>
      </c>
      <c r="AQ69" s="160" t="str">
        <f t="shared" si="8"/>
        <v xml:space="preserve"> </v>
      </c>
      <c r="AR69" s="160" t="str">
        <f t="shared" si="8"/>
        <v xml:space="preserve"> </v>
      </c>
      <c r="AS69" s="160" t="str">
        <f t="shared" si="8"/>
        <v xml:space="preserve"> </v>
      </c>
      <c r="AT69" s="160" t="str">
        <f t="shared" si="8"/>
        <v xml:space="preserve"> </v>
      </c>
      <c r="AU69" s="160" t="str">
        <f t="shared" si="7"/>
        <v xml:space="preserve"> </v>
      </c>
      <c r="AV69" s="160" t="str">
        <f t="shared" si="7"/>
        <v xml:space="preserve"> </v>
      </c>
      <c r="AW69" s="160" t="str">
        <f t="shared" si="7"/>
        <v xml:space="preserve"> </v>
      </c>
      <c r="AX69" s="160" t="str">
        <f t="shared" si="7"/>
        <v xml:space="preserve"> </v>
      </c>
      <c r="AY69" s="160" t="str">
        <f t="shared" si="6"/>
        <v xml:space="preserve"> </v>
      </c>
      <c r="AZ69" s="160" t="str">
        <f t="shared" si="4"/>
        <v xml:space="preserve"> </v>
      </c>
      <c r="BA69" s="160" t="str">
        <f t="shared" si="4"/>
        <v xml:space="preserve"> </v>
      </c>
      <c r="BB69" s="160" t="str">
        <f t="shared" si="4"/>
        <v xml:space="preserve"> </v>
      </c>
      <c r="BC69" s="160" t="str">
        <f t="shared" si="4"/>
        <v xml:space="preserve"> </v>
      </c>
    </row>
    <row r="70" spans="1:55" s="3" customFormat="1" ht="15.75" hidden="1" customHeight="1" x14ac:dyDescent="0.2">
      <c r="A70" s="155">
        <f>'[1]Впишите фамилии!'!E83</f>
        <v>0</v>
      </c>
      <c r="B70" s="155">
        <f>'[1]Впишите фамилии!'!F83</f>
        <v>0</v>
      </c>
      <c r="C70" s="164">
        <f>'[1]Впишите фамилии!'!G83</f>
        <v>0</v>
      </c>
      <c r="D70" s="155">
        <f>'[1]18.09'!K58</f>
        <v>0</v>
      </c>
      <c r="E70" s="155">
        <f>'[1]6.10'!K58</f>
        <v>0</v>
      </c>
      <c r="F70" s="155">
        <f>'[1]22.10'!K58</f>
        <v>0</v>
      </c>
      <c r="G70" s="155">
        <f>'[1]28.11'!K58</f>
        <v>0</v>
      </c>
      <c r="H70" s="155">
        <f>'[1]10.12'!K58</f>
        <v>0</v>
      </c>
      <c r="I70" s="158">
        <f>'[1]14.01'!K58</f>
        <v>0</v>
      </c>
      <c r="J70" s="158">
        <f>'[1]27.01'!K58</f>
        <v>0</v>
      </c>
      <c r="K70" s="158">
        <f>'[1]5.02'!K58</f>
        <v>0</v>
      </c>
      <c r="L70" s="158">
        <f>'[1]6.02'!K58</f>
        <v>0</v>
      </c>
      <c r="M70" s="158">
        <f>'[1]18.02'!K58</f>
        <v>0</v>
      </c>
      <c r="N70" s="158">
        <f>'[1]11тест'!K58</f>
        <v>0</v>
      </c>
      <c r="O70" s="158">
        <f>'[1]12тест'!K58</f>
        <v>0</v>
      </c>
      <c r="P70" s="158">
        <f>'[1]13тест'!K58</f>
        <v>0</v>
      </c>
      <c r="Q70" s="158">
        <f>'[1]14тест'!K58</f>
        <v>0</v>
      </c>
      <c r="R70" s="158">
        <f>'[1]15тест'!K58</f>
        <v>0</v>
      </c>
      <c r="S70" s="158">
        <f>'[1]16тест'!K58</f>
        <v>0</v>
      </c>
      <c r="T70" s="158">
        <f>'[1]17тест'!K58</f>
        <v>0</v>
      </c>
      <c r="U70" s="158">
        <f>'[1]18тест'!K58</f>
        <v>0</v>
      </c>
      <c r="V70" s="158">
        <f>'[1]19тест'!K58</f>
        <v>0</v>
      </c>
      <c r="W70" s="158">
        <f>'[1]20тест'!K58</f>
        <v>0</v>
      </c>
      <c r="X70" s="158">
        <f>'[1]21тест'!K58</f>
        <v>0</v>
      </c>
      <c r="Y70" s="158">
        <f>'[1]22тест'!K58</f>
        <v>0</v>
      </c>
      <c r="Z70" s="158">
        <f>'[1]23тест'!K58</f>
        <v>0</v>
      </c>
      <c r="AA70" s="158">
        <f>'[1]24тест'!K58</f>
        <v>0</v>
      </c>
      <c r="AB70" s="158">
        <f>'[1]25тест'!K58</f>
        <v>0</v>
      </c>
      <c r="AC70" s="159" t="e">
        <f t="shared" si="1"/>
        <v>#DIV/0!</v>
      </c>
      <c r="AD70" s="147">
        <f t="shared" si="2"/>
        <v>0</v>
      </c>
      <c r="AE70" s="160" t="str">
        <f t="shared" si="9"/>
        <v xml:space="preserve"> </v>
      </c>
      <c r="AF70" s="160" t="str">
        <f t="shared" si="9"/>
        <v xml:space="preserve"> </v>
      </c>
      <c r="AG70" s="160" t="str">
        <f t="shared" si="9"/>
        <v xml:space="preserve"> </v>
      </c>
      <c r="AH70" s="160" t="str">
        <f t="shared" si="9"/>
        <v xml:space="preserve"> </v>
      </c>
      <c r="AI70" s="160" t="str">
        <f t="shared" si="8"/>
        <v xml:space="preserve"> </v>
      </c>
      <c r="AJ70" s="160" t="str">
        <f t="shared" si="8"/>
        <v xml:space="preserve"> </v>
      </c>
      <c r="AK70" s="160" t="str">
        <f t="shared" si="8"/>
        <v xml:space="preserve"> </v>
      </c>
      <c r="AL70" s="160" t="str">
        <f t="shared" si="8"/>
        <v xml:space="preserve"> </v>
      </c>
      <c r="AM70" s="160" t="str">
        <f t="shared" si="8"/>
        <v xml:space="preserve"> </v>
      </c>
      <c r="AN70" s="160" t="str">
        <f t="shared" si="8"/>
        <v xml:space="preserve"> </v>
      </c>
      <c r="AO70" s="160" t="str">
        <f t="shared" si="8"/>
        <v xml:space="preserve"> </v>
      </c>
      <c r="AP70" s="160" t="str">
        <f t="shared" si="8"/>
        <v xml:space="preserve"> </v>
      </c>
      <c r="AQ70" s="160" t="str">
        <f t="shared" si="8"/>
        <v xml:space="preserve"> </v>
      </c>
      <c r="AR70" s="160" t="str">
        <f t="shared" si="8"/>
        <v xml:space="preserve"> </v>
      </c>
      <c r="AS70" s="160" t="str">
        <f t="shared" si="8"/>
        <v xml:space="preserve"> </v>
      </c>
      <c r="AT70" s="160" t="str">
        <f t="shared" si="8"/>
        <v xml:space="preserve"> </v>
      </c>
      <c r="AU70" s="160" t="str">
        <f t="shared" si="7"/>
        <v xml:space="preserve"> </v>
      </c>
      <c r="AV70" s="160" t="str">
        <f t="shared" si="7"/>
        <v xml:space="preserve"> </v>
      </c>
      <c r="AW70" s="160" t="str">
        <f t="shared" si="7"/>
        <v xml:space="preserve"> </v>
      </c>
      <c r="AX70" s="160" t="str">
        <f t="shared" si="7"/>
        <v xml:space="preserve"> </v>
      </c>
      <c r="AY70" s="160" t="str">
        <f t="shared" si="6"/>
        <v xml:space="preserve"> </v>
      </c>
      <c r="AZ70" s="160" t="str">
        <f t="shared" si="4"/>
        <v xml:space="preserve"> </v>
      </c>
      <c r="BA70" s="160" t="str">
        <f t="shared" si="4"/>
        <v xml:space="preserve"> </v>
      </c>
      <c r="BB70" s="160" t="str">
        <f t="shared" si="4"/>
        <v xml:space="preserve"> </v>
      </c>
      <c r="BC70" s="160" t="str">
        <f t="shared" si="4"/>
        <v xml:space="preserve"> </v>
      </c>
    </row>
    <row r="71" spans="1:55" s="3" customFormat="1" ht="15.75" hidden="1" customHeight="1" x14ac:dyDescent="0.2">
      <c r="A71" s="155">
        <f>'[1]Впишите фамилии!'!E84</f>
        <v>0</v>
      </c>
      <c r="B71" s="155">
        <f>'[1]Впишите фамилии!'!F84</f>
        <v>0</v>
      </c>
      <c r="C71" s="164">
        <f>'[1]Впишите фамилии!'!G84</f>
        <v>0</v>
      </c>
      <c r="D71" s="155">
        <f>'[1]18.09'!K59</f>
        <v>0</v>
      </c>
      <c r="E71" s="155">
        <f>'[1]6.10'!K59</f>
        <v>0</v>
      </c>
      <c r="F71" s="155">
        <f>'[1]22.10'!K59</f>
        <v>0</v>
      </c>
      <c r="G71" s="155">
        <f>'[1]28.11'!K59</f>
        <v>0</v>
      </c>
      <c r="H71" s="155">
        <f>'[1]10.12'!K59</f>
        <v>0</v>
      </c>
      <c r="I71" s="158">
        <f>'[1]14.01'!K59</f>
        <v>0</v>
      </c>
      <c r="J71" s="158">
        <f>'[1]27.01'!K59</f>
        <v>0</v>
      </c>
      <c r="K71" s="158">
        <f>'[1]5.02'!K59</f>
        <v>0</v>
      </c>
      <c r="L71" s="158">
        <f>'[1]6.02'!K59</f>
        <v>0</v>
      </c>
      <c r="M71" s="158">
        <f>'[1]18.02'!K59</f>
        <v>0</v>
      </c>
      <c r="N71" s="158">
        <f>'[1]11тест'!K59</f>
        <v>0</v>
      </c>
      <c r="O71" s="158">
        <f>'[1]12тест'!K59</f>
        <v>0</v>
      </c>
      <c r="P71" s="158">
        <f>'[1]13тест'!K59</f>
        <v>0</v>
      </c>
      <c r="Q71" s="158">
        <f>'[1]14тест'!K59</f>
        <v>0</v>
      </c>
      <c r="R71" s="158">
        <f>'[1]15тест'!K59</f>
        <v>0</v>
      </c>
      <c r="S71" s="158">
        <f>'[1]16тест'!K59</f>
        <v>0</v>
      </c>
      <c r="T71" s="158">
        <f>'[1]17тест'!K59</f>
        <v>0</v>
      </c>
      <c r="U71" s="158">
        <f>'[1]18тест'!K59</f>
        <v>0</v>
      </c>
      <c r="V71" s="158">
        <f>'[1]19тест'!K59</f>
        <v>0</v>
      </c>
      <c r="W71" s="158">
        <f>'[1]20тест'!K59</f>
        <v>0</v>
      </c>
      <c r="X71" s="158">
        <f>'[1]21тест'!K59</f>
        <v>0</v>
      </c>
      <c r="Y71" s="158">
        <f>'[1]22тест'!K59</f>
        <v>0</v>
      </c>
      <c r="Z71" s="158">
        <f>'[1]23тест'!K59</f>
        <v>0</v>
      </c>
      <c r="AA71" s="158">
        <f>'[1]24тест'!K59</f>
        <v>0</v>
      </c>
      <c r="AB71" s="158">
        <f>'[1]25тест'!K59</f>
        <v>0</v>
      </c>
      <c r="AC71" s="159" t="e">
        <f t="shared" si="1"/>
        <v>#DIV/0!</v>
      </c>
      <c r="AD71" s="147">
        <f t="shared" si="2"/>
        <v>0</v>
      </c>
      <c r="AE71" s="160" t="str">
        <f t="shared" si="9"/>
        <v xml:space="preserve"> </v>
      </c>
      <c r="AF71" s="160" t="str">
        <f t="shared" si="9"/>
        <v xml:space="preserve"> </v>
      </c>
      <c r="AG71" s="160" t="str">
        <f t="shared" si="9"/>
        <v xml:space="preserve"> </v>
      </c>
      <c r="AH71" s="160" t="str">
        <f t="shared" si="9"/>
        <v xml:space="preserve"> </v>
      </c>
      <c r="AI71" s="160" t="str">
        <f t="shared" si="8"/>
        <v xml:space="preserve"> </v>
      </c>
      <c r="AJ71" s="160" t="str">
        <f t="shared" si="8"/>
        <v xml:space="preserve"> </v>
      </c>
      <c r="AK71" s="160" t="str">
        <f t="shared" si="8"/>
        <v xml:space="preserve"> </v>
      </c>
      <c r="AL71" s="160" t="str">
        <f t="shared" si="8"/>
        <v xml:space="preserve"> </v>
      </c>
      <c r="AM71" s="160" t="str">
        <f t="shared" si="8"/>
        <v xml:space="preserve"> </v>
      </c>
      <c r="AN71" s="160" t="str">
        <f t="shared" si="8"/>
        <v xml:space="preserve"> </v>
      </c>
      <c r="AO71" s="160" t="str">
        <f t="shared" si="8"/>
        <v xml:space="preserve"> </v>
      </c>
      <c r="AP71" s="160" t="str">
        <f t="shared" si="8"/>
        <v xml:space="preserve"> </v>
      </c>
      <c r="AQ71" s="160" t="str">
        <f t="shared" si="8"/>
        <v xml:space="preserve"> </v>
      </c>
      <c r="AR71" s="160" t="str">
        <f t="shared" si="8"/>
        <v xml:space="preserve"> </v>
      </c>
      <c r="AS71" s="160" t="str">
        <f t="shared" si="8"/>
        <v xml:space="preserve"> </v>
      </c>
      <c r="AT71" s="160" t="str">
        <f t="shared" si="8"/>
        <v xml:space="preserve"> </v>
      </c>
      <c r="AU71" s="160" t="str">
        <f t="shared" si="7"/>
        <v xml:space="preserve"> </v>
      </c>
      <c r="AV71" s="160" t="str">
        <f t="shared" si="7"/>
        <v xml:space="preserve"> </v>
      </c>
      <c r="AW71" s="160" t="str">
        <f t="shared" si="7"/>
        <v xml:space="preserve"> </v>
      </c>
      <c r="AX71" s="160" t="str">
        <f t="shared" si="7"/>
        <v xml:space="preserve"> </v>
      </c>
      <c r="AY71" s="160" t="str">
        <f t="shared" si="6"/>
        <v xml:space="preserve"> </v>
      </c>
      <c r="AZ71" s="160" t="str">
        <f t="shared" si="4"/>
        <v xml:space="preserve"> </v>
      </c>
      <c r="BA71" s="160" t="str">
        <f t="shared" si="4"/>
        <v xml:space="preserve"> </v>
      </c>
      <c r="BB71" s="160" t="str">
        <f t="shared" si="4"/>
        <v xml:space="preserve"> </v>
      </c>
      <c r="BC71" s="160" t="str">
        <f t="shared" si="4"/>
        <v xml:space="preserve"> </v>
      </c>
    </row>
    <row r="72" spans="1:55" s="3" customFormat="1" ht="15.75" hidden="1" customHeight="1" x14ac:dyDescent="0.2">
      <c r="A72" s="155">
        <f>'[1]Впишите фамилии!'!E85</f>
        <v>0</v>
      </c>
      <c r="B72" s="155">
        <f>'[1]Впишите фамилии!'!F85</f>
        <v>0</v>
      </c>
      <c r="C72" s="164">
        <f>'[1]Впишите фамилии!'!G85</f>
        <v>0</v>
      </c>
      <c r="D72" s="155">
        <f>'[1]18.09'!K60</f>
        <v>0</v>
      </c>
      <c r="E72" s="155">
        <f>'[1]6.10'!K60</f>
        <v>0</v>
      </c>
      <c r="F72" s="155">
        <f>'[1]22.10'!K60</f>
        <v>0</v>
      </c>
      <c r="G72" s="155">
        <f>'[1]28.11'!K60</f>
        <v>0</v>
      </c>
      <c r="H72" s="155">
        <f>'[1]10.12'!K60</f>
        <v>0</v>
      </c>
      <c r="I72" s="158">
        <f>'[1]14.01'!K60</f>
        <v>0</v>
      </c>
      <c r="J72" s="158">
        <f>'[1]27.01'!K60</f>
        <v>0</v>
      </c>
      <c r="K72" s="158">
        <f>'[1]5.02'!K60</f>
        <v>0</v>
      </c>
      <c r="L72" s="158">
        <f>'[1]6.02'!K60</f>
        <v>0</v>
      </c>
      <c r="M72" s="158">
        <f>'[1]18.02'!K60</f>
        <v>0</v>
      </c>
      <c r="N72" s="158">
        <f>'[1]11тест'!K60</f>
        <v>0</v>
      </c>
      <c r="O72" s="158">
        <f>'[1]12тест'!K60</f>
        <v>0</v>
      </c>
      <c r="P72" s="158">
        <f>'[1]13тест'!K60</f>
        <v>0</v>
      </c>
      <c r="Q72" s="158">
        <f>'[1]14тест'!K60</f>
        <v>0</v>
      </c>
      <c r="R72" s="158">
        <f>'[1]15тест'!K60</f>
        <v>0</v>
      </c>
      <c r="S72" s="158">
        <f>'[1]16тест'!K60</f>
        <v>0</v>
      </c>
      <c r="T72" s="158">
        <f>'[1]17тест'!K60</f>
        <v>0</v>
      </c>
      <c r="U72" s="158">
        <f>'[1]18тест'!K60</f>
        <v>0</v>
      </c>
      <c r="V72" s="158">
        <f>'[1]19тест'!K60</f>
        <v>0</v>
      </c>
      <c r="W72" s="158">
        <f>'[1]20тест'!K60</f>
        <v>0</v>
      </c>
      <c r="X72" s="158">
        <f>'[1]21тест'!K60</f>
        <v>0</v>
      </c>
      <c r="Y72" s="158">
        <f>'[1]22тест'!K60</f>
        <v>0</v>
      </c>
      <c r="Z72" s="158">
        <f>'[1]23тест'!K60</f>
        <v>0</v>
      </c>
      <c r="AA72" s="158">
        <f>'[1]24тест'!K60</f>
        <v>0</v>
      </c>
      <c r="AB72" s="158">
        <f>'[1]25тест'!K60</f>
        <v>0</v>
      </c>
      <c r="AC72" s="159" t="e">
        <f t="shared" si="1"/>
        <v>#DIV/0!</v>
      </c>
      <c r="AD72" s="147">
        <f t="shared" si="2"/>
        <v>0</v>
      </c>
      <c r="AE72" s="160" t="str">
        <f t="shared" si="9"/>
        <v xml:space="preserve"> </v>
      </c>
      <c r="AF72" s="160" t="str">
        <f t="shared" si="9"/>
        <v xml:space="preserve"> </v>
      </c>
      <c r="AG72" s="160" t="str">
        <f t="shared" si="9"/>
        <v xml:space="preserve"> </v>
      </c>
      <c r="AH72" s="160" t="str">
        <f t="shared" si="9"/>
        <v xml:space="preserve"> </v>
      </c>
      <c r="AI72" s="160" t="str">
        <f t="shared" si="8"/>
        <v xml:space="preserve"> </v>
      </c>
      <c r="AJ72" s="160" t="str">
        <f t="shared" si="8"/>
        <v xml:space="preserve"> </v>
      </c>
      <c r="AK72" s="160" t="str">
        <f t="shared" si="8"/>
        <v xml:space="preserve"> </v>
      </c>
      <c r="AL72" s="160" t="str">
        <f t="shared" si="8"/>
        <v xml:space="preserve"> </v>
      </c>
      <c r="AM72" s="160" t="str">
        <f t="shared" si="8"/>
        <v xml:space="preserve"> </v>
      </c>
      <c r="AN72" s="160" t="str">
        <f t="shared" si="8"/>
        <v xml:space="preserve"> </v>
      </c>
      <c r="AO72" s="160" t="str">
        <f t="shared" si="8"/>
        <v xml:space="preserve"> </v>
      </c>
      <c r="AP72" s="160" t="str">
        <f t="shared" si="8"/>
        <v xml:space="preserve"> </v>
      </c>
      <c r="AQ72" s="160" t="str">
        <f t="shared" si="8"/>
        <v xml:space="preserve"> </v>
      </c>
      <c r="AR72" s="160" t="str">
        <f t="shared" si="8"/>
        <v xml:space="preserve"> </v>
      </c>
      <c r="AS72" s="160" t="str">
        <f t="shared" si="8"/>
        <v xml:space="preserve"> </v>
      </c>
      <c r="AT72" s="160" t="str">
        <f t="shared" si="8"/>
        <v xml:space="preserve"> </v>
      </c>
      <c r="AU72" s="160" t="str">
        <f t="shared" si="7"/>
        <v xml:space="preserve"> </v>
      </c>
      <c r="AV72" s="160" t="str">
        <f t="shared" si="7"/>
        <v xml:space="preserve"> </v>
      </c>
      <c r="AW72" s="160" t="str">
        <f t="shared" si="7"/>
        <v xml:space="preserve"> </v>
      </c>
      <c r="AX72" s="160" t="str">
        <f t="shared" si="7"/>
        <v xml:space="preserve"> </v>
      </c>
      <c r="AY72" s="160" t="str">
        <f t="shared" si="6"/>
        <v xml:space="preserve"> </v>
      </c>
      <c r="AZ72" s="160" t="str">
        <f t="shared" si="4"/>
        <v xml:space="preserve"> </v>
      </c>
      <c r="BA72" s="160" t="str">
        <f t="shared" si="4"/>
        <v xml:space="preserve"> </v>
      </c>
      <c r="BB72" s="160" t="str">
        <f t="shared" si="4"/>
        <v xml:space="preserve"> </v>
      </c>
      <c r="BC72" s="160" t="str">
        <f t="shared" si="4"/>
        <v xml:space="preserve"> </v>
      </c>
    </row>
    <row r="73" spans="1:55" s="3" customFormat="1" ht="15.75" hidden="1" customHeight="1" x14ac:dyDescent="0.2">
      <c r="A73" s="155">
        <f>'[1]Впишите фамилии!'!E86</f>
        <v>0</v>
      </c>
      <c r="B73" s="155">
        <f>'[1]Впишите фамилии!'!F86</f>
        <v>0</v>
      </c>
      <c r="C73" s="164">
        <f>'[1]Впишите фамилии!'!G86</f>
        <v>0</v>
      </c>
      <c r="D73" s="155">
        <f>'[1]18.09'!K61</f>
        <v>0</v>
      </c>
      <c r="E73" s="155">
        <f>'[1]6.10'!K61</f>
        <v>0</v>
      </c>
      <c r="F73" s="155">
        <f>'[1]22.10'!K61</f>
        <v>0</v>
      </c>
      <c r="G73" s="155">
        <f>'[1]28.11'!K61</f>
        <v>0</v>
      </c>
      <c r="H73" s="155">
        <f>'[1]10.12'!K61</f>
        <v>0</v>
      </c>
      <c r="I73" s="158">
        <f>'[1]14.01'!K61</f>
        <v>0</v>
      </c>
      <c r="J73" s="158">
        <f>'[1]27.01'!K61</f>
        <v>0</v>
      </c>
      <c r="K73" s="158">
        <f>'[1]5.02'!K61</f>
        <v>0</v>
      </c>
      <c r="L73" s="158">
        <f>'[1]6.02'!K61</f>
        <v>0</v>
      </c>
      <c r="M73" s="158">
        <f>'[1]18.02'!K61</f>
        <v>0</v>
      </c>
      <c r="N73" s="158">
        <f>'[1]11тест'!K61</f>
        <v>0</v>
      </c>
      <c r="O73" s="158">
        <f>'[1]12тест'!K61</f>
        <v>0</v>
      </c>
      <c r="P73" s="158">
        <f>'[1]13тест'!K61</f>
        <v>0</v>
      </c>
      <c r="Q73" s="158">
        <f>'[1]14тест'!K61</f>
        <v>0</v>
      </c>
      <c r="R73" s="158">
        <f>'[1]15тест'!K61</f>
        <v>0</v>
      </c>
      <c r="S73" s="158">
        <f>'[1]16тест'!K61</f>
        <v>0</v>
      </c>
      <c r="T73" s="158">
        <f>'[1]17тест'!K61</f>
        <v>0</v>
      </c>
      <c r="U73" s="158">
        <f>'[1]18тест'!K61</f>
        <v>0</v>
      </c>
      <c r="V73" s="158">
        <f>'[1]19тест'!K61</f>
        <v>0</v>
      </c>
      <c r="W73" s="158">
        <f>'[1]20тест'!K61</f>
        <v>0</v>
      </c>
      <c r="X73" s="158">
        <f>'[1]21тест'!K61</f>
        <v>0</v>
      </c>
      <c r="Y73" s="158">
        <f>'[1]22тест'!K61</f>
        <v>0</v>
      </c>
      <c r="Z73" s="158">
        <f>'[1]23тест'!K61</f>
        <v>0</v>
      </c>
      <c r="AA73" s="158">
        <f>'[1]24тест'!K61</f>
        <v>0</v>
      </c>
      <c r="AB73" s="158">
        <f>'[1]25тест'!K61</f>
        <v>0</v>
      </c>
      <c r="AC73" s="159" t="e">
        <f t="shared" si="1"/>
        <v>#DIV/0!</v>
      </c>
      <c r="AD73" s="147">
        <f t="shared" si="2"/>
        <v>0</v>
      </c>
      <c r="AE73" s="160" t="str">
        <f t="shared" si="9"/>
        <v xml:space="preserve"> </v>
      </c>
      <c r="AF73" s="160" t="str">
        <f t="shared" si="9"/>
        <v xml:space="preserve"> </v>
      </c>
      <c r="AG73" s="160" t="str">
        <f t="shared" si="9"/>
        <v xml:space="preserve"> </v>
      </c>
      <c r="AH73" s="160" t="str">
        <f t="shared" si="9"/>
        <v xml:space="preserve"> </v>
      </c>
      <c r="AI73" s="160" t="str">
        <f t="shared" si="8"/>
        <v xml:space="preserve"> </v>
      </c>
      <c r="AJ73" s="160" t="str">
        <f t="shared" si="8"/>
        <v xml:space="preserve"> </v>
      </c>
      <c r="AK73" s="160" t="str">
        <f t="shared" si="8"/>
        <v xml:space="preserve"> </v>
      </c>
      <c r="AL73" s="160" t="str">
        <f t="shared" si="8"/>
        <v xml:space="preserve"> </v>
      </c>
      <c r="AM73" s="160" t="str">
        <f t="shared" si="8"/>
        <v xml:space="preserve"> </v>
      </c>
      <c r="AN73" s="160" t="str">
        <f t="shared" si="8"/>
        <v xml:space="preserve"> </v>
      </c>
      <c r="AO73" s="160" t="str">
        <f t="shared" si="8"/>
        <v xml:space="preserve"> </v>
      </c>
      <c r="AP73" s="160" t="str">
        <f t="shared" si="8"/>
        <v xml:space="preserve"> </v>
      </c>
      <c r="AQ73" s="160" t="str">
        <f t="shared" si="8"/>
        <v xml:space="preserve"> </v>
      </c>
      <c r="AR73" s="160" t="str">
        <f t="shared" si="8"/>
        <v xml:space="preserve"> </v>
      </c>
      <c r="AS73" s="160" t="str">
        <f t="shared" si="8"/>
        <v xml:space="preserve"> </v>
      </c>
      <c r="AT73" s="160" t="str">
        <f t="shared" si="8"/>
        <v xml:space="preserve"> </v>
      </c>
      <c r="AU73" s="160" t="str">
        <f t="shared" si="7"/>
        <v xml:space="preserve"> </v>
      </c>
      <c r="AV73" s="160" t="str">
        <f t="shared" si="7"/>
        <v xml:space="preserve"> </v>
      </c>
      <c r="AW73" s="160" t="str">
        <f t="shared" si="7"/>
        <v xml:space="preserve"> </v>
      </c>
      <c r="AX73" s="160" t="str">
        <f t="shared" si="7"/>
        <v xml:space="preserve"> </v>
      </c>
      <c r="AY73" s="160" t="str">
        <f t="shared" si="6"/>
        <v xml:space="preserve"> </v>
      </c>
      <c r="AZ73" s="160" t="str">
        <f t="shared" si="4"/>
        <v xml:space="preserve"> </v>
      </c>
      <c r="BA73" s="160" t="str">
        <f t="shared" si="4"/>
        <v xml:space="preserve"> </v>
      </c>
      <c r="BB73" s="160" t="str">
        <f t="shared" si="4"/>
        <v xml:space="preserve"> </v>
      </c>
      <c r="BC73" s="160" t="str">
        <f t="shared" si="4"/>
        <v xml:space="preserve"> </v>
      </c>
    </row>
    <row r="74" spans="1:55" s="3" customFormat="1" ht="15.75" hidden="1" customHeight="1" x14ac:dyDescent="0.2">
      <c r="A74" s="155">
        <f>'[1]Впишите фамилии!'!E87</f>
        <v>0</v>
      </c>
      <c r="B74" s="155">
        <f>'[1]Впишите фамилии!'!F87</f>
        <v>0</v>
      </c>
      <c r="C74" s="164">
        <f>'[1]Впишите фамилии!'!G87</f>
        <v>0</v>
      </c>
      <c r="D74" s="155">
        <f>'[1]18.09'!K62</f>
        <v>0</v>
      </c>
      <c r="E74" s="155">
        <f>'[1]6.10'!K62</f>
        <v>0</v>
      </c>
      <c r="F74" s="155">
        <f>'[1]22.10'!K62</f>
        <v>0</v>
      </c>
      <c r="G74" s="155">
        <f>'[1]28.11'!K62</f>
        <v>0</v>
      </c>
      <c r="H74" s="155">
        <f>'[1]10.12'!K62</f>
        <v>0</v>
      </c>
      <c r="I74" s="158">
        <f>'[1]14.01'!K62</f>
        <v>0</v>
      </c>
      <c r="J74" s="158">
        <f>'[1]27.01'!K62</f>
        <v>0</v>
      </c>
      <c r="K74" s="158">
        <f>'[1]5.02'!K62</f>
        <v>0</v>
      </c>
      <c r="L74" s="158">
        <f>'[1]6.02'!K62</f>
        <v>0</v>
      </c>
      <c r="M74" s="158">
        <f>'[1]18.02'!K62</f>
        <v>0</v>
      </c>
      <c r="N74" s="158">
        <f>'[1]11тест'!K62</f>
        <v>0</v>
      </c>
      <c r="O74" s="158">
        <f>'[1]12тест'!K62</f>
        <v>0</v>
      </c>
      <c r="P74" s="158">
        <f>'[1]13тест'!K62</f>
        <v>0</v>
      </c>
      <c r="Q74" s="158">
        <f>'[1]14тест'!K62</f>
        <v>0</v>
      </c>
      <c r="R74" s="158">
        <f>'[1]15тест'!K62</f>
        <v>0</v>
      </c>
      <c r="S74" s="158">
        <f>'[1]16тест'!K62</f>
        <v>0</v>
      </c>
      <c r="T74" s="158">
        <f>'[1]17тест'!K62</f>
        <v>0</v>
      </c>
      <c r="U74" s="158">
        <f>'[1]18тест'!K62</f>
        <v>0</v>
      </c>
      <c r="V74" s="158">
        <f>'[1]19тест'!K62</f>
        <v>0</v>
      </c>
      <c r="W74" s="158">
        <f>'[1]20тест'!K62</f>
        <v>0</v>
      </c>
      <c r="X74" s="158">
        <f>'[1]21тест'!K62</f>
        <v>0</v>
      </c>
      <c r="Y74" s="158">
        <f>'[1]22тест'!K62</f>
        <v>0</v>
      </c>
      <c r="Z74" s="158">
        <f>'[1]23тест'!K62</f>
        <v>0</v>
      </c>
      <c r="AA74" s="158">
        <f>'[1]24тест'!K62</f>
        <v>0</v>
      </c>
      <c r="AB74" s="158">
        <f>'[1]25тест'!K62</f>
        <v>0</v>
      </c>
      <c r="AC74" s="159" t="e">
        <f t="shared" si="1"/>
        <v>#DIV/0!</v>
      </c>
      <c r="AD74" s="147">
        <f t="shared" si="2"/>
        <v>0</v>
      </c>
      <c r="AE74" s="160" t="str">
        <f t="shared" si="9"/>
        <v xml:space="preserve"> </v>
      </c>
      <c r="AF74" s="160" t="str">
        <f t="shared" si="9"/>
        <v xml:space="preserve"> </v>
      </c>
      <c r="AG74" s="160" t="str">
        <f t="shared" si="9"/>
        <v xml:space="preserve"> </v>
      </c>
      <c r="AH74" s="160" t="str">
        <f t="shared" si="9"/>
        <v xml:space="preserve"> </v>
      </c>
      <c r="AI74" s="160" t="str">
        <f t="shared" si="8"/>
        <v xml:space="preserve"> </v>
      </c>
      <c r="AJ74" s="160" t="str">
        <f t="shared" si="8"/>
        <v xml:space="preserve"> </v>
      </c>
      <c r="AK74" s="160" t="str">
        <f t="shared" si="8"/>
        <v xml:space="preserve"> </v>
      </c>
      <c r="AL74" s="160" t="str">
        <f t="shared" ref="AL74:AT117" si="10">IF(K74&gt;0,1," " )</f>
        <v xml:space="preserve"> </v>
      </c>
      <c r="AM74" s="160" t="str">
        <f t="shared" si="10"/>
        <v xml:space="preserve"> </v>
      </c>
      <c r="AN74" s="160" t="str">
        <f t="shared" si="10"/>
        <v xml:space="preserve"> </v>
      </c>
      <c r="AO74" s="160" t="str">
        <f t="shared" si="10"/>
        <v xml:space="preserve"> </v>
      </c>
      <c r="AP74" s="160" t="str">
        <f t="shared" si="10"/>
        <v xml:space="preserve"> </v>
      </c>
      <c r="AQ74" s="160" t="str">
        <f t="shared" si="10"/>
        <v xml:space="preserve"> </v>
      </c>
      <c r="AR74" s="160" t="str">
        <f t="shared" si="10"/>
        <v xml:space="preserve"> </v>
      </c>
      <c r="AS74" s="160" t="str">
        <f t="shared" si="10"/>
        <v xml:space="preserve"> </v>
      </c>
      <c r="AT74" s="160" t="str">
        <f t="shared" si="10"/>
        <v xml:space="preserve"> </v>
      </c>
      <c r="AU74" s="160" t="str">
        <f t="shared" si="7"/>
        <v xml:space="preserve"> </v>
      </c>
      <c r="AV74" s="160" t="str">
        <f t="shared" si="7"/>
        <v xml:space="preserve"> </v>
      </c>
      <c r="AW74" s="160" t="str">
        <f t="shared" si="7"/>
        <v xml:space="preserve"> </v>
      </c>
      <c r="AX74" s="160" t="str">
        <f t="shared" si="7"/>
        <v xml:space="preserve"> </v>
      </c>
      <c r="AY74" s="160" t="str">
        <f t="shared" si="6"/>
        <v xml:space="preserve"> </v>
      </c>
      <c r="AZ74" s="160" t="str">
        <f t="shared" si="4"/>
        <v xml:space="preserve"> </v>
      </c>
      <c r="BA74" s="160" t="str">
        <f t="shared" si="4"/>
        <v xml:space="preserve"> </v>
      </c>
      <c r="BB74" s="160" t="str">
        <f t="shared" si="4"/>
        <v xml:space="preserve"> </v>
      </c>
      <c r="BC74" s="160" t="str">
        <f t="shared" si="4"/>
        <v xml:space="preserve"> </v>
      </c>
    </row>
    <row r="75" spans="1:55" s="3" customFormat="1" ht="15.75" hidden="1" customHeight="1" x14ac:dyDescent="0.2">
      <c r="A75" s="155">
        <f>'[1]Впишите фамилии!'!E88</f>
        <v>0</v>
      </c>
      <c r="B75" s="155">
        <f>'[1]Впишите фамилии!'!F88</f>
        <v>0</v>
      </c>
      <c r="C75" s="164">
        <f>'[1]Впишите фамилии!'!G88</f>
        <v>0</v>
      </c>
      <c r="D75" s="155">
        <f>'[1]18.09'!K63</f>
        <v>0</v>
      </c>
      <c r="E75" s="155">
        <f>'[1]6.10'!K63</f>
        <v>0</v>
      </c>
      <c r="F75" s="155">
        <f>'[1]22.10'!K63</f>
        <v>0</v>
      </c>
      <c r="G75" s="155">
        <f>'[1]28.11'!K63</f>
        <v>0</v>
      </c>
      <c r="H75" s="155">
        <f>'[1]10.12'!K63</f>
        <v>0</v>
      </c>
      <c r="I75" s="158">
        <f>'[1]14.01'!K63</f>
        <v>0</v>
      </c>
      <c r="J75" s="158">
        <f>'[1]27.01'!K63</f>
        <v>0</v>
      </c>
      <c r="K75" s="158">
        <f>'[1]5.02'!K63</f>
        <v>0</v>
      </c>
      <c r="L75" s="158">
        <f>'[1]6.02'!K63</f>
        <v>0</v>
      </c>
      <c r="M75" s="158">
        <f>'[1]18.02'!K63</f>
        <v>0</v>
      </c>
      <c r="N75" s="158">
        <f>'[1]11тест'!K63</f>
        <v>0</v>
      </c>
      <c r="O75" s="158">
        <f>'[1]12тест'!K63</f>
        <v>0</v>
      </c>
      <c r="P75" s="158">
        <f>'[1]13тест'!K63</f>
        <v>0</v>
      </c>
      <c r="Q75" s="158">
        <f>'[1]14тест'!K63</f>
        <v>0</v>
      </c>
      <c r="R75" s="158">
        <f>'[1]15тест'!K63</f>
        <v>0</v>
      </c>
      <c r="S75" s="158">
        <f>'[1]16тест'!K63</f>
        <v>0</v>
      </c>
      <c r="T75" s="158">
        <f>'[1]17тест'!K63</f>
        <v>0</v>
      </c>
      <c r="U75" s="158">
        <f>'[1]18тест'!K63</f>
        <v>0</v>
      </c>
      <c r="V75" s="158">
        <f>'[1]19тест'!K63</f>
        <v>0</v>
      </c>
      <c r="W75" s="158">
        <f>'[1]20тест'!K63</f>
        <v>0</v>
      </c>
      <c r="X75" s="158">
        <f>'[1]21тест'!K63</f>
        <v>0</v>
      </c>
      <c r="Y75" s="158">
        <f>'[1]22тест'!K63</f>
        <v>0</v>
      </c>
      <c r="Z75" s="158">
        <f>'[1]23тест'!K63</f>
        <v>0</v>
      </c>
      <c r="AA75" s="158">
        <f>'[1]24тест'!K63</f>
        <v>0</v>
      </c>
      <c r="AB75" s="158">
        <f>'[1]25тест'!K63</f>
        <v>0</v>
      </c>
      <c r="AC75" s="159" t="e">
        <f t="shared" si="1"/>
        <v>#DIV/0!</v>
      </c>
      <c r="AD75" s="147">
        <f t="shared" si="2"/>
        <v>0</v>
      </c>
      <c r="AE75" s="160" t="str">
        <f t="shared" si="9"/>
        <v xml:space="preserve"> </v>
      </c>
      <c r="AF75" s="160" t="str">
        <f t="shared" si="9"/>
        <v xml:space="preserve"> </v>
      </c>
      <c r="AG75" s="160" t="str">
        <f t="shared" si="9"/>
        <v xml:space="preserve"> </v>
      </c>
      <c r="AH75" s="160" t="str">
        <f t="shared" si="9"/>
        <v xml:space="preserve"> </v>
      </c>
      <c r="AI75" s="160" t="str">
        <f t="shared" si="9"/>
        <v xml:space="preserve"> </v>
      </c>
      <c r="AJ75" s="160" t="str">
        <f t="shared" si="9"/>
        <v xml:space="preserve"> </v>
      </c>
      <c r="AK75" s="160" t="str">
        <f t="shared" si="9"/>
        <v xml:space="preserve"> </v>
      </c>
      <c r="AL75" s="160" t="str">
        <f t="shared" si="10"/>
        <v xml:space="preserve"> </v>
      </c>
      <c r="AM75" s="160" t="str">
        <f t="shared" si="10"/>
        <v xml:space="preserve"> </v>
      </c>
      <c r="AN75" s="160" t="str">
        <f t="shared" si="10"/>
        <v xml:space="preserve"> </v>
      </c>
      <c r="AO75" s="160" t="str">
        <f t="shared" si="10"/>
        <v xml:space="preserve"> </v>
      </c>
      <c r="AP75" s="160" t="str">
        <f t="shared" si="10"/>
        <v xml:space="preserve"> </v>
      </c>
      <c r="AQ75" s="160" t="str">
        <f t="shared" si="10"/>
        <v xml:space="preserve"> </v>
      </c>
      <c r="AR75" s="160" t="str">
        <f t="shared" si="10"/>
        <v xml:space="preserve"> </v>
      </c>
      <c r="AS75" s="160" t="str">
        <f t="shared" si="10"/>
        <v xml:space="preserve"> </v>
      </c>
      <c r="AT75" s="160" t="str">
        <f t="shared" si="10"/>
        <v xml:space="preserve"> </v>
      </c>
      <c r="AU75" s="160" t="str">
        <f t="shared" si="7"/>
        <v xml:space="preserve"> </v>
      </c>
      <c r="AV75" s="160" t="str">
        <f t="shared" si="7"/>
        <v xml:space="preserve"> </v>
      </c>
      <c r="AW75" s="160" t="str">
        <f t="shared" si="7"/>
        <v xml:space="preserve"> </v>
      </c>
      <c r="AX75" s="160" t="str">
        <f t="shared" si="7"/>
        <v xml:space="preserve"> </v>
      </c>
      <c r="AY75" s="160" t="str">
        <f t="shared" si="6"/>
        <v xml:space="preserve"> </v>
      </c>
      <c r="AZ75" s="160" t="str">
        <f t="shared" si="4"/>
        <v xml:space="preserve"> </v>
      </c>
      <c r="BA75" s="160" t="str">
        <f t="shared" si="4"/>
        <v xml:space="preserve"> </v>
      </c>
      <c r="BB75" s="160" t="str">
        <f t="shared" si="4"/>
        <v xml:space="preserve"> </v>
      </c>
      <c r="BC75" s="160" t="str">
        <f t="shared" si="4"/>
        <v xml:space="preserve"> </v>
      </c>
    </row>
    <row r="76" spans="1:55" s="3" customFormat="1" ht="15.75" hidden="1" customHeight="1" x14ac:dyDescent="0.2">
      <c r="A76" s="155">
        <f>'[1]Впишите фамилии!'!E89</f>
        <v>0</v>
      </c>
      <c r="B76" s="155">
        <f>'[1]Впишите фамилии!'!F89</f>
        <v>0</v>
      </c>
      <c r="C76" s="164">
        <f>'[1]Впишите фамилии!'!G89</f>
        <v>0</v>
      </c>
      <c r="D76" s="155">
        <f>'[1]18.09'!K64</f>
        <v>0</v>
      </c>
      <c r="E76" s="155">
        <f>'[1]6.10'!K64</f>
        <v>0</v>
      </c>
      <c r="F76" s="155">
        <f>'[1]22.10'!K64</f>
        <v>0</v>
      </c>
      <c r="G76" s="155">
        <f>'[1]28.11'!K64</f>
        <v>0</v>
      </c>
      <c r="H76" s="155">
        <f>'[1]10.12'!K64</f>
        <v>0</v>
      </c>
      <c r="I76" s="158">
        <f>'[1]14.01'!K64</f>
        <v>0</v>
      </c>
      <c r="J76" s="158">
        <f>'[1]27.01'!K64</f>
        <v>0</v>
      </c>
      <c r="K76" s="158">
        <f>'[1]5.02'!K64</f>
        <v>0</v>
      </c>
      <c r="L76" s="158">
        <f>'[1]6.02'!K64</f>
        <v>0</v>
      </c>
      <c r="M76" s="158">
        <f>'[1]18.02'!K64</f>
        <v>0</v>
      </c>
      <c r="N76" s="158">
        <f>'[1]11тест'!K64</f>
        <v>0</v>
      </c>
      <c r="O76" s="158">
        <f>'[1]12тест'!K64</f>
        <v>0</v>
      </c>
      <c r="P76" s="158">
        <f>'[1]13тест'!K64</f>
        <v>0</v>
      </c>
      <c r="Q76" s="158">
        <f>'[1]14тест'!K64</f>
        <v>0</v>
      </c>
      <c r="R76" s="158">
        <f>'[1]15тест'!K64</f>
        <v>0</v>
      </c>
      <c r="S76" s="158">
        <f>'[1]16тест'!K64</f>
        <v>0</v>
      </c>
      <c r="T76" s="158">
        <f>'[1]17тест'!K64</f>
        <v>0</v>
      </c>
      <c r="U76" s="158">
        <f>'[1]18тест'!K64</f>
        <v>0</v>
      </c>
      <c r="V76" s="158">
        <f>'[1]19тест'!K64</f>
        <v>0</v>
      </c>
      <c r="W76" s="158">
        <f>'[1]20тест'!K64</f>
        <v>0</v>
      </c>
      <c r="X76" s="158">
        <f>'[1]21тест'!K64</f>
        <v>0</v>
      </c>
      <c r="Y76" s="158">
        <f>'[1]22тест'!K64</f>
        <v>0</v>
      </c>
      <c r="Z76" s="158">
        <f>'[1]23тест'!K64</f>
        <v>0</v>
      </c>
      <c r="AA76" s="158">
        <f>'[1]24тест'!K64</f>
        <v>0</v>
      </c>
      <c r="AB76" s="158">
        <f>'[1]25тест'!K64</f>
        <v>0</v>
      </c>
      <c r="AC76" s="159" t="e">
        <f t="shared" si="1"/>
        <v>#DIV/0!</v>
      </c>
      <c r="AD76" s="147">
        <f t="shared" si="2"/>
        <v>0</v>
      </c>
      <c r="AE76" s="160" t="str">
        <f t="shared" si="9"/>
        <v xml:space="preserve"> </v>
      </c>
      <c r="AF76" s="160" t="str">
        <f t="shared" si="9"/>
        <v xml:space="preserve"> </v>
      </c>
      <c r="AG76" s="160" t="str">
        <f t="shared" si="9"/>
        <v xml:space="preserve"> </v>
      </c>
      <c r="AH76" s="160" t="str">
        <f t="shared" si="9"/>
        <v xml:space="preserve"> </v>
      </c>
      <c r="AI76" s="160" t="str">
        <f t="shared" si="9"/>
        <v xml:space="preserve"> </v>
      </c>
      <c r="AJ76" s="160" t="str">
        <f t="shared" si="9"/>
        <v xml:space="preserve"> </v>
      </c>
      <c r="AK76" s="160" t="str">
        <f t="shared" si="9"/>
        <v xml:space="preserve"> </v>
      </c>
      <c r="AL76" s="160" t="str">
        <f t="shared" si="10"/>
        <v xml:space="preserve"> </v>
      </c>
      <c r="AM76" s="160" t="str">
        <f t="shared" si="10"/>
        <v xml:space="preserve"> </v>
      </c>
      <c r="AN76" s="160" t="str">
        <f t="shared" si="10"/>
        <v xml:space="preserve"> </v>
      </c>
      <c r="AO76" s="160" t="str">
        <f t="shared" si="10"/>
        <v xml:space="preserve"> </v>
      </c>
      <c r="AP76" s="160" t="str">
        <f t="shared" si="10"/>
        <v xml:space="preserve"> </v>
      </c>
      <c r="AQ76" s="160" t="str">
        <f t="shared" si="10"/>
        <v xml:space="preserve"> </v>
      </c>
      <c r="AR76" s="160" t="str">
        <f t="shared" si="10"/>
        <v xml:space="preserve"> </v>
      </c>
      <c r="AS76" s="160" t="str">
        <f t="shared" si="10"/>
        <v xml:space="preserve"> </v>
      </c>
      <c r="AT76" s="160" t="str">
        <f t="shared" si="10"/>
        <v xml:space="preserve"> </v>
      </c>
      <c r="AU76" s="160" t="str">
        <f t="shared" si="7"/>
        <v xml:space="preserve"> </v>
      </c>
      <c r="AV76" s="160" t="str">
        <f t="shared" si="7"/>
        <v xml:space="preserve"> </v>
      </c>
      <c r="AW76" s="160" t="str">
        <f t="shared" si="7"/>
        <v xml:space="preserve"> </v>
      </c>
      <c r="AX76" s="160" t="str">
        <f t="shared" si="7"/>
        <v xml:space="preserve"> </v>
      </c>
      <c r="AY76" s="160" t="str">
        <f t="shared" si="6"/>
        <v xml:space="preserve"> </v>
      </c>
      <c r="AZ76" s="160" t="str">
        <f t="shared" si="4"/>
        <v xml:space="preserve"> </v>
      </c>
      <c r="BA76" s="160" t="str">
        <f t="shared" si="4"/>
        <v xml:space="preserve"> </v>
      </c>
      <c r="BB76" s="160" t="str">
        <f t="shared" si="4"/>
        <v xml:space="preserve"> </v>
      </c>
      <c r="BC76" s="160" t="str">
        <f t="shared" si="4"/>
        <v xml:space="preserve"> </v>
      </c>
    </row>
    <row r="77" spans="1:55" s="3" customFormat="1" ht="15.75" customHeight="1" x14ac:dyDescent="0.2">
      <c r="A77" s="143">
        <f>'[1]Впишите фамилии!'!E90</f>
        <v>0</v>
      </c>
      <c r="B77" s="143">
        <f>'[1]Впишите фамилии!'!F90</f>
        <v>0</v>
      </c>
      <c r="C77" s="165" t="str">
        <f>'[1]Впишите фамилии!'!G90</f>
        <v>средний балл</v>
      </c>
      <c r="D77" s="163">
        <f>'[1]18.09'!K65</f>
        <v>57.466666666666669</v>
      </c>
      <c r="E77" s="163">
        <f>'[1]6.10'!K65</f>
        <v>67.25</v>
      </c>
      <c r="F77" s="163">
        <f>'[1]22.10'!K65</f>
        <v>63.473684210526315</v>
      </c>
      <c r="G77" s="163">
        <f>'[1]28.11'!K65</f>
        <v>78.5</v>
      </c>
      <c r="H77" s="155">
        <f>'[1]10.12'!K65</f>
        <v>66.849999999999994</v>
      </c>
      <c r="I77" s="163">
        <f>'[1]14.01'!K65</f>
        <v>79</v>
      </c>
      <c r="J77" s="163">
        <f>'[1]27.01'!K65</f>
        <v>81.599999999999994</v>
      </c>
      <c r="K77" s="163">
        <f>'[1]5.02'!K65</f>
        <v>83.352941176470594</v>
      </c>
      <c r="L77" s="163">
        <f>'[1]6.02'!K65</f>
        <v>75.2</v>
      </c>
      <c r="M77" s="163">
        <f>'[1]18.02'!K65</f>
        <v>83.692307692307693</v>
      </c>
      <c r="N77" s="163">
        <f>'[1]11тест'!K65</f>
        <v>0</v>
      </c>
      <c r="O77" s="163">
        <f>'[1]12тест'!K65</f>
        <v>0</v>
      </c>
      <c r="P77" s="163">
        <f>'[1]13тест'!K65</f>
        <v>0</v>
      </c>
      <c r="Q77" s="163">
        <f>'[1]14тест'!K65</f>
        <v>0</v>
      </c>
      <c r="R77" s="163">
        <f>'[1]15тест'!K65</f>
        <v>0</v>
      </c>
      <c r="S77" s="163">
        <f>'[1]16тест'!K65</f>
        <v>0</v>
      </c>
      <c r="T77" s="163">
        <f>'[1]17тест'!K65</f>
        <v>0</v>
      </c>
      <c r="U77" s="163">
        <f>'[1]18тест'!K65</f>
        <v>0</v>
      </c>
      <c r="V77" s="163">
        <f>'[1]19тест'!K65</f>
        <v>0</v>
      </c>
      <c r="W77" s="163">
        <f>'[1]20тест'!K65</f>
        <v>0</v>
      </c>
      <c r="X77" s="163">
        <f>'[1]21тест'!K65</f>
        <v>0</v>
      </c>
      <c r="Y77" s="163">
        <f>'[1]22тест'!K65</f>
        <v>0</v>
      </c>
      <c r="Z77" s="163">
        <f>'[1]23тест'!K65</f>
        <v>0</v>
      </c>
      <c r="AA77" s="163">
        <f>'[1]24тест'!K65</f>
        <v>0</v>
      </c>
      <c r="AB77" s="163">
        <f>'[1]25тест'!K65</f>
        <v>0</v>
      </c>
      <c r="AC77" s="159">
        <f t="shared" si="1"/>
        <v>73.638559974597143</v>
      </c>
      <c r="AD77" s="228">
        <f t="shared" si="2"/>
        <v>10</v>
      </c>
      <c r="AE77" s="229">
        <f t="shared" si="9"/>
        <v>1</v>
      </c>
      <c r="AF77" s="229">
        <f t="shared" si="9"/>
        <v>1</v>
      </c>
      <c r="AG77" s="229">
        <f t="shared" si="9"/>
        <v>1</v>
      </c>
      <c r="AH77" s="229">
        <f t="shared" si="9"/>
        <v>1</v>
      </c>
      <c r="AI77" s="229">
        <f t="shared" si="9"/>
        <v>1</v>
      </c>
      <c r="AJ77" s="229">
        <f t="shared" si="9"/>
        <v>1</v>
      </c>
      <c r="AK77" s="229">
        <f t="shared" si="9"/>
        <v>1</v>
      </c>
      <c r="AL77" s="229">
        <f t="shared" si="10"/>
        <v>1</v>
      </c>
      <c r="AM77" s="229">
        <f t="shared" si="10"/>
        <v>1</v>
      </c>
      <c r="AN77" s="229">
        <f t="shared" si="10"/>
        <v>1</v>
      </c>
      <c r="AO77" s="229" t="str">
        <f t="shared" si="10"/>
        <v xml:space="preserve"> </v>
      </c>
      <c r="AP77" s="229" t="str">
        <f t="shared" si="10"/>
        <v xml:space="preserve"> </v>
      </c>
      <c r="AQ77" s="229" t="str">
        <f t="shared" si="10"/>
        <v xml:space="preserve"> </v>
      </c>
      <c r="AR77" s="229" t="str">
        <f t="shared" si="10"/>
        <v xml:space="preserve"> </v>
      </c>
      <c r="AS77" s="229" t="str">
        <f t="shared" si="10"/>
        <v xml:space="preserve"> </v>
      </c>
      <c r="AT77" s="229" t="str">
        <f t="shared" si="10"/>
        <v xml:space="preserve"> </v>
      </c>
      <c r="AU77" s="229" t="str">
        <f t="shared" si="7"/>
        <v xml:space="preserve"> </v>
      </c>
      <c r="AV77" s="229" t="str">
        <f t="shared" si="7"/>
        <v xml:space="preserve"> </v>
      </c>
      <c r="AW77" s="229" t="str">
        <f t="shared" si="7"/>
        <v xml:space="preserve"> </v>
      </c>
      <c r="AX77" s="229" t="str">
        <f t="shared" si="7"/>
        <v xml:space="preserve"> </v>
      </c>
      <c r="AY77" s="229" t="str">
        <f t="shared" si="6"/>
        <v xml:space="preserve"> </v>
      </c>
      <c r="AZ77" s="229" t="str">
        <f t="shared" si="4"/>
        <v xml:space="preserve"> </v>
      </c>
      <c r="BA77" s="229" t="str">
        <f t="shared" si="4"/>
        <v xml:space="preserve"> </v>
      </c>
      <c r="BB77" s="229" t="str">
        <f t="shared" si="4"/>
        <v xml:space="preserve"> </v>
      </c>
      <c r="BC77" s="229" t="str">
        <f t="shared" si="4"/>
        <v xml:space="preserve"> </v>
      </c>
    </row>
    <row r="78" spans="1:55" s="235" customFormat="1" ht="15.75" customHeight="1" x14ac:dyDescent="0.2">
      <c r="A78" s="237"/>
      <c r="B78" s="237"/>
      <c r="C78" s="238"/>
      <c r="D78" s="233"/>
      <c r="E78" s="233"/>
      <c r="F78" s="233"/>
      <c r="G78" s="233"/>
      <c r="H78" s="239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4"/>
      <c r="AD78" s="226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</row>
    <row r="79" spans="1:55" s="235" customFormat="1" ht="15.75" customHeight="1" x14ac:dyDescent="0.2">
      <c r="A79" s="237"/>
      <c r="B79" s="237"/>
      <c r="C79" s="238"/>
      <c r="D79" s="233"/>
      <c r="E79" s="233"/>
      <c r="F79" s="233"/>
      <c r="G79" s="233"/>
      <c r="H79" s="239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4"/>
      <c r="AD79" s="226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</row>
    <row r="80" spans="1:55" s="235" customFormat="1" ht="15.75" customHeight="1" x14ac:dyDescent="0.2">
      <c r="A80" s="237"/>
      <c r="B80" s="237"/>
      <c r="C80" s="238"/>
      <c r="D80" s="233"/>
      <c r="E80" s="233"/>
      <c r="F80" s="233"/>
      <c r="G80" s="233"/>
      <c r="H80" s="239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4"/>
      <c r="AD80" s="226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</row>
    <row r="81" spans="1:55" s="235" customFormat="1" ht="15.75" customHeight="1" x14ac:dyDescent="0.2">
      <c r="A81" s="237"/>
      <c r="B81" s="237"/>
      <c r="C81" s="238"/>
      <c r="D81" s="233"/>
      <c r="E81" s="233"/>
      <c r="F81" s="233"/>
      <c r="G81" s="233"/>
      <c r="H81" s="239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4"/>
      <c r="AD81" s="226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</row>
    <row r="82" spans="1:55" s="235" customFormat="1" ht="15.75" customHeight="1" x14ac:dyDescent="0.2">
      <c r="A82" s="237"/>
      <c r="B82" s="237"/>
      <c r="C82" s="238"/>
      <c r="D82" s="233"/>
      <c r="E82" s="233"/>
      <c r="F82" s="233"/>
      <c r="G82" s="233"/>
      <c r="H82" s="239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4"/>
      <c r="AD82" s="226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</row>
    <row r="83" spans="1:55" s="235" customFormat="1" ht="15.75" customHeight="1" x14ac:dyDescent="0.2">
      <c r="A83" s="237"/>
      <c r="B83" s="237"/>
      <c r="C83" s="238"/>
      <c r="D83" s="233"/>
      <c r="E83" s="233"/>
      <c r="F83" s="233"/>
      <c r="G83" s="233"/>
      <c r="H83" s="239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4"/>
      <c r="AD83" s="226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</row>
    <row r="84" spans="1:55" s="235" customFormat="1" ht="15.75" customHeight="1" x14ac:dyDescent="0.2">
      <c r="A84" s="237"/>
      <c r="B84" s="237"/>
      <c r="C84" s="238"/>
      <c r="D84" s="233"/>
      <c r="E84" s="233"/>
      <c r="F84" s="233"/>
      <c r="G84" s="233"/>
      <c r="H84" s="239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4"/>
      <c r="AD84" s="226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</row>
    <row r="85" spans="1:55" s="235" customFormat="1" ht="15.75" customHeight="1" x14ac:dyDescent="0.2">
      <c r="A85" s="237"/>
      <c r="B85" s="237"/>
      <c r="C85" s="238"/>
      <c r="D85" s="233"/>
      <c r="E85" s="233"/>
      <c r="F85" s="233"/>
      <c r="G85" s="233"/>
      <c r="H85" s="239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4"/>
      <c r="AD85" s="226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</row>
    <row r="86" spans="1:55" s="235" customFormat="1" ht="15.75" customHeight="1" x14ac:dyDescent="0.2">
      <c r="A86" s="237"/>
      <c r="B86" s="237"/>
      <c r="C86" s="238"/>
      <c r="D86" s="233"/>
      <c r="E86" s="233"/>
      <c r="F86" s="233"/>
      <c r="G86" s="233"/>
      <c r="H86" s="239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4"/>
      <c r="AD86" s="226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</row>
    <row r="87" spans="1:55" s="235" customFormat="1" ht="15.75" customHeight="1" x14ac:dyDescent="0.2">
      <c r="A87" s="237"/>
      <c r="B87" s="237"/>
      <c r="C87" s="238"/>
      <c r="D87" s="233"/>
      <c r="E87" s="233"/>
      <c r="F87" s="233"/>
      <c r="G87" s="233"/>
      <c r="H87" s="239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4"/>
      <c r="AD87" s="226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</row>
    <row r="88" spans="1:55" s="235" customFormat="1" ht="15.75" customHeight="1" x14ac:dyDescent="0.2">
      <c r="A88" s="237"/>
      <c r="B88" s="237"/>
      <c r="C88" s="238"/>
      <c r="D88" s="233"/>
      <c r="E88" s="233"/>
      <c r="F88" s="233"/>
      <c r="G88" s="233"/>
      <c r="H88" s="239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4"/>
      <c r="AD88" s="226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</row>
    <row r="89" spans="1:55" s="235" customFormat="1" ht="15.75" customHeight="1" x14ac:dyDescent="0.2">
      <c r="A89" s="237"/>
      <c r="B89" s="237"/>
      <c r="C89" s="238"/>
      <c r="D89" s="233"/>
      <c r="E89" s="233"/>
      <c r="F89" s="233"/>
      <c r="G89" s="233"/>
      <c r="H89" s="239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4"/>
      <c r="AD89" s="226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</row>
    <row r="90" spans="1:55" s="235" customFormat="1" ht="15.75" customHeight="1" x14ac:dyDescent="0.2">
      <c r="A90" s="237"/>
      <c r="B90" s="237"/>
      <c r="C90" s="238"/>
      <c r="D90" s="233"/>
      <c r="E90" s="233"/>
      <c r="F90" s="233"/>
      <c r="G90" s="233"/>
      <c r="H90" s="239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4"/>
      <c r="AD90" s="226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</row>
    <row r="91" spans="1:55" ht="27.75" customHeight="1" x14ac:dyDescent="0.25">
      <c r="A91" s="139" t="s">
        <v>54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>
        <f>'[1]Впишите фамилии!'!I68</f>
        <v>0</v>
      </c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</row>
    <row r="92" spans="1:55" s="148" customFormat="1" ht="17.25" customHeight="1" x14ac:dyDescent="0.25">
      <c r="A92" s="143" t="s">
        <v>0</v>
      </c>
      <c r="B92" s="143" t="s">
        <v>1</v>
      </c>
      <c r="C92" s="144" t="s">
        <v>2</v>
      </c>
      <c r="D92" s="145">
        <f t="shared" ref="D92:M92" si="11">D46</f>
        <v>42265</v>
      </c>
      <c r="E92" s="145">
        <f t="shared" si="11"/>
        <v>42283</v>
      </c>
      <c r="F92" s="145">
        <f t="shared" si="11"/>
        <v>42299</v>
      </c>
      <c r="G92" s="145">
        <f t="shared" si="11"/>
        <v>42702</v>
      </c>
      <c r="H92" s="145">
        <f t="shared" si="11"/>
        <v>42714</v>
      </c>
      <c r="I92" s="145">
        <f t="shared" si="11"/>
        <v>42383</v>
      </c>
      <c r="J92" s="145">
        <f t="shared" si="11"/>
        <v>42396</v>
      </c>
      <c r="K92" s="145">
        <f t="shared" si="11"/>
        <v>42405</v>
      </c>
      <c r="L92" s="145">
        <f t="shared" si="11"/>
        <v>42406</v>
      </c>
      <c r="M92" s="145">
        <f t="shared" si="11"/>
        <v>42418</v>
      </c>
      <c r="N92" s="145">
        <f>N45</f>
        <v>0</v>
      </c>
      <c r="O92" s="145">
        <f>'[1]общая таблица'!N69</f>
        <v>0</v>
      </c>
      <c r="P92" s="145">
        <f>'[1]общая таблица'!O69</f>
        <v>0</v>
      </c>
      <c r="Q92" s="145">
        <f>'[1]общая таблица'!P69</f>
        <v>0</v>
      </c>
      <c r="R92" s="145">
        <f>'[1]общая таблица'!Q69</f>
        <v>0</v>
      </c>
      <c r="S92" s="145">
        <f>'[1]общая таблица'!R69</f>
        <v>0</v>
      </c>
      <c r="T92" s="145">
        <f>'[1]общая таблица'!S69</f>
        <v>0</v>
      </c>
      <c r="U92" s="145">
        <f>'[1]общая таблица'!T69</f>
        <v>0</v>
      </c>
      <c r="V92" s="145">
        <f>'[1]общая таблица'!U69</f>
        <v>0</v>
      </c>
      <c r="W92" s="145">
        <f>'[1]общая таблица'!V69</f>
        <v>0</v>
      </c>
      <c r="X92" s="145">
        <f>'[1]общая таблица'!W69</f>
        <v>0</v>
      </c>
      <c r="Y92" s="145">
        <f>'[1]общая таблица'!X69</f>
        <v>0</v>
      </c>
      <c r="Z92" s="145">
        <f>'[1]общая таблица'!Y69</f>
        <v>0</v>
      </c>
      <c r="AA92" s="145">
        <f>'[1]общая таблица'!Z69</f>
        <v>0</v>
      </c>
      <c r="AB92" s="145">
        <f>'[1]общая таблица'!AA69</f>
        <v>0</v>
      </c>
      <c r="AC92" s="146" t="s">
        <v>39</v>
      </c>
      <c r="AD92" s="147"/>
      <c r="AE92" s="147">
        <v>1</v>
      </c>
      <c r="AF92" s="147">
        <v>2</v>
      </c>
      <c r="AG92" s="147">
        <v>3</v>
      </c>
      <c r="AH92" s="147">
        <v>4</v>
      </c>
      <c r="AI92" s="147">
        <v>5</v>
      </c>
      <c r="AJ92" s="147">
        <v>6</v>
      </c>
      <c r="AK92" s="147">
        <v>7</v>
      </c>
      <c r="AL92" s="147">
        <v>8</v>
      </c>
      <c r="AM92" s="147">
        <v>9</v>
      </c>
      <c r="AN92" s="147">
        <v>10</v>
      </c>
      <c r="AO92" s="147">
        <v>11</v>
      </c>
      <c r="AP92" s="147">
        <v>12</v>
      </c>
      <c r="AQ92" s="147">
        <v>13</v>
      </c>
      <c r="AR92" s="147">
        <v>14</v>
      </c>
      <c r="AS92" s="147">
        <v>15</v>
      </c>
      <c r="AT92" s="147">
        <v>16</v>
      </c>
      <c r="AU92" s="147">
        <v>17</v>
      </c>
      <c r="AV92" s="147">
        <v>18</v>
      </c>
      <c r="AW92" s="147">
        <v>19</v>
      </c>
      <c r="AX92" s="147">
        <v>20</v>
      </c>
      <c r="AY92" s="147">
        <v>21</v>
      </c>
      <c r="AZ92" s="147">
        <v>22</v>
      </c>
      <c r="BA92" s="147">
        <v>23</v>
      </c>
      <c r="BB92" s="147">
        <v>24</v>
      </c>
      <c r="BC92" s="147">
        <v>25</v>
      </c>
    </row>
    <row r="93" spans="1:55" s="3" customFormat="1" ht="18.75" customHeight="1" x14ac:dyDescent="0.2">
      <c r="A93" s="155">
        <f>'[1]Впишите фамилии!'!J60</f>
        <v>1</v>
      </c>
      <c r="B93" s="155" t="str">
        <f>'[1]Впишите фамилии!'!K60</f>
        <v>в</v>
      </c>
      <c r="C93" s="164" t="str">
        <f>'[1]Впишите фамилии!'!L60</f>
        <v>Альжанова Томирис</v>
      </c>
      <c r="D93" s="155">
        <f>'[1]18.09'!K66</f>
        <v>47</v>
      </c>
      <c r="E93" s="155">
        <f>'[1]6.10'!K66</f>
        <v>55</v>
      </c>
      <c r="F93" s="155">
        <f>'[1]22.10'!K66</f>
        <v>55</v>
      </c>
      <c r="G93" s="155">
        <f>'[1]28.11'!K66</f>
        <v>54</v>
      </c>
      <c r="H93" s="155">
        <f>'[1]10.12'!K66</f>
        <v>71</v>
      </c>
      <c r="I93" s="158">
        <f>'[1]14.01'!K66</f>
        <v>65</v>
      </c>
      <c r="J93" s="158">
        <f>'[1]27.01'!K66</f>
        <v>0</v>
      </c>
      <c r="K93" s="158">
        <f>'[1]5.02'!K66</f>
        <v>82</v>
      </c>
      <c r="L93" s="158">
        <f>'[1]6.02'!K66</f>
        <v>76</v>
      </c>
      <c r="M93" s="158">
        <f>'[1]18.02'!K66</f>
        <v>76</v>
      </c>
      <c r="N93" s="158">
        <f>'[1]11тест'!K66</f>
        <v>0</v>
      </c>
      <c r="O93" s="158">
        <f>'[1]12тест'!K66</f>
        <v>0</v>
      </c>
      <c r="P93" s="158">
        <f>'[1]13тест'!K66</f>
        <v>0</v>
      </c>
      <c r="Q93" s="158">
        <f>'[1]14тест'!K66</f>
        <v>0</v>
      </c>
      <c r="R93" s="158">
        <f>'[1]15тест'!K66</f>
        <v>0</v>
      </c>
      <c r="S93" s="158">
        <f>'[1]16тест'!K66</f>
        <v>0</v>
      </c>
      <c r="T93" s="158">
        <f>'[1]17тест'!K66</f>
        <v>0</v>
      </c>
      <c r="U93" s="158">
        <f>'[1]18тест'!K66</f>
        <v>0</v>
      </c>
      <c r="V93" s="158">
        <f>'[1]19тест'!K66</f>
        <v>0</v>
      </c>
      <c r="W93" s="158">
        <f>'[1]20тест'!K66</f>
        <v>0</v>
      </c>
      <c r="X93" s="158">
        <f>'[1]21тест'!K66</f>
        <v>0</v>
      </c>
      <c r="Y93" s="158">
        <f>'[1]22тест'!K66</f>
        <v>0</v>
      </c>
      <c r="Z93" s="158">
        <f>'[1]23тест'!K66</f>
        <v>0</v>
      </c>
      <c r="AA93" s="158">
        <f>'[1]24тест'!K66</f>
        <v>0</v>
      </c>
      <c r="AB93" s="158">
        <f>'[1]25тест'!K66</f>
        <v>0</v>
      </c>
      <c r="AC93" s="159">
        <f t="shared" si="1"/>
        <v>64.555555555555557</v>
      </c>
      <c r="AD93" s="147">
        <f t="shared" si="2"/>
        <v>9</v>
      </c>
      <c r="AE93" s="160">
        <f t="shared" si="9"/>
        <v>1</v>
      </c>
      <c r="AF93" s="160">
        <f t="shared" si="9"/>
        <v>1</v>
      </c>
      <c r="AG93" s="160">
        <f t="shared" si="9"/>
        <v>1</v>
      </c>
      <c r="AH93" s="160">
        <f t="shared" si="9"/>
        <v>1</v>
      </c>
      <c r="AI93" s="160">
        <f t="shared" si="9"/>
        <v>1</v>
      </c>
      <c r="AJ93" s="160">
        <f t="shared" si="9"/>
        <v>1</v>
      </c>
      <c r="AK93" s="160" t="str">
        <f t="shared" si="9"/>
        <v xml:space="preserve"> </v>
      </c>
      <c r="AL93" s="160">
        <f t="shared" si="10"/>
        <v>1</v>
      </c>
      <c r="AM93" s="160">
        <f t="shared" si="10"/>
        <v>1</v>
      </c>
      <c r="AN93" s="160">
        <f t="shared" si="10"/>
        <v>1</v>
      </c>
      <c r="AO93" s="160" t="str">
        <f t="shared" si="10"/>
        <v xml:space="preserve"> </v>
      </c>
      <c r="AP93" s="160" t="str">
        <f t="shared" si="10"/>
        <v xml:space="preserve"> </v>
      </c>
      <c r="AQ93" s="160" t="str">
        <f t="shared" si="10"/>
        <v xml:space="preserve"> </v>
      </c>
      <c r="AR93" s="160" t="str">
        <f t="shared" si="10"/>
        <v xml:space="preserve"> </v>
      </c>
      <c r="AS93" s="160" t="str">
        <f t="shared" si="10"/>
        <v xml:space="preserve"> </v>
      </c>
      <c r="AT93" s="160" t="str">
        <f t="shared" si="10"/>
        <v xml:space="preserve"> </v>
      </c>
      <c r="AU93" s="160" t="str">
        <f t="shared" si="7"/>
        <v xml:space="preserve"> </v>
      </c>
      <c r="AV93" s="160" t="str">
        <f t="shared" si="7"/>
        <v xml:space="preserve"> </v>
      </c>
      <c r="AW93" s="160" t="str">
        <f t="shared" si="7"/>
        <v xml:space="preserve"> </v>
      </c>
      <c r="AX93" s="160" t="str">
        <f t="shared" si="7"/>
        <v xml:space="preserve"> </v>
      </c>
      <c r="AY93" s="160" t="str">
        <f t="shared" si="6"/>
        <v xml:space="preserve"> </v>
      </c>
      <c r="AZ93" s="160" t="str">
        <f t="shared" si="4"/>
        <v xml:space="preserve"> </v>
      </c>
      <c r="BA93" s="160" t="str">
        <f t="shared" si="4"/>
        <v xml:space="preserve"> </v>
      </c>
      <c r="BB93" s="160" t="str">
        <f t="shared" si="4"/>
        <v xml:space="preserve"> </v>
      </c>
      <c r="BC93" s="160" t="str">
        <f t="shared" si="4"/>
        <v xml:space="preserve"> </v>
      </c>
    </row>
    <row r="94" spans="1:55" s="3" customFormat="1" ht="18.75" customHeight="1" x14ac:dyDescent="0.2">
      <c r="A94" s="155">
        <f>'[1]Впишите фамилии!'!J61</f>
        <v>2</v>
      </c>
      <c r="B94" s="155" t="str">
        <f>'[1]Впишите фамилии!'!K61</f>
        <v>в</v>
      </c>
      <c r="C94" s="164" t="str">
        <f>'[1]Впишите фамилии!'!L61</f>
        <v>Балтабаева Рахиля</v>
      </c>
      <c r="D94" s="155">
        <f>'[1]18.09'!K67</f>
        <v>0</v>
      </c>
      <c r="E94" s="155">
        <f>'[1]6.10'!K67</f>
        <v>63</v>
      </c>
      <c r="F94" s="155">
        <f>'[1]22.10'!K67</f>
        <v>38</v>
      </c>
      <c r="G94" s="155">
        <f>'[1]28.11'!K67</f>
        <v>49</v>
      </c>
      <c r="H94" s="155">
        <f>'[1]10.12'!K67</f>
        <v>61</v>
      </c>
      <c r="I94" s="158">
        <f>'[1]14.01'!K67</f>
        <v>61</v>
      </c>
      <c r="J94" s="158">
        <f>'[1]27.01'!K67</f>
        <v>80</v>
      </c>
      <c r="K94" s="158">
        <f>'[1]5.02'!K67</f>
        <v>82</v>
      </c>
      <c r="L94" s="158">
        <f>'[1]6.02'!K67</f>
        <v>73</v>
      </c>
      <c r="M94" s="158">
        <f>'[1]18.02'!K67</f>
        <v>65</v>
      </c>
      <c r="N94" s="158">
        <f>'[1]11тест'!K67</f>
        <v>0</v>
      </c>
      <c r="O94" s="158">
        <f>'[1]12тест'!K67</f>
        <v>0</v>
      </c>
      <c r="P94" s="158">
        <f>'[1]13тест'!K67</f>
        <v>0</v>
      </c>
      <c r="Q94" s="158">
        <f>'[1]14тест'!K67</f>
        <v>0</v>
      </c>
      <c r="R94" s="158">
        <f>'[1]15тест'!K67</f>
        <v>0</v>
      </c>
      <c r="S94" s="158">
        <f>'[1]16тест'!K67</f>
        <v>0</v>
      </c>
      <c r="T94" s="158">
        <f>'[1]17тест'!K67</f>
        <v>0</v>
      </c>
      <c r="U94" s="158">
        <f>'[1]18тест'!K67</f>
        <v>0</v>
      </c>
      <c r="V94" s="158">
        <f>'[1]19тест'!K67</f>
        <v>0</v>
      </c>
      <c r="W94" s="158">
        <f>'[1]20тест'!K67</f>
        <v>0</v>
      </c>
      <c r="X94" s="158">
        <f>'[1]21тест'!K67</f>
        <v>0</v>
      </c>
      <c r="Y94" s="158">
        <f>'[1]22тест'!K67</f>
        <v>0</v>
      </c>
      <c r="Z94" s="158">
        <f>'[1]23тест'!K67</f>
        <v>0</v>
      </c>
      <c r="AA94" s="158">
        <f>'[1]24тест'!K67</f>
        <v>0</v>
      </c>
      <c r="AB94" s="158">
        <f>'[1]25тест'!K67</f>
        <v>0</v>
      </c>
      <c r="AC94" s="159">
        <f t="shared" si="1"/>
        <v>63.555555555555557</v>
      </c>
      <c r="AD94" s="147">
        <f t="shared" si="2"/>
        <v>9</v>
      </c>
      <c r="AE94" s="160" t="str">
        <f t="shared" si="9"/>
        <v xml:space="preserve"> </v>
      </c>
      <c r="AF94" s="160">
        <f t="shared" si="9"/>
        <v>1</v>
      </c>
      <c r="AG94" s="160">
        <f t="shared" si="9"/>
        <v>1</v>
      </c>
      <c r="AH94" s="160">
        <f t="shared" si="9"/>
        <v>1</v>
      </c>
      <c r="AI94" s="160">
        <f t="shared" si="9"/>
        <v>1</v>
      </c>
      <c r="AJ94" s="160">
        <f t="shared" si="9"/>
        <v>1</v>
      </c>
      <c r="AK94" s="160">
        <f t="shared" si="9"/>
        <v>1</v>
      </c>
      <c r="AL94" s="160">
        <f t="shared" si="10"/>
        <v>1</v>
      </c>
      <c r="AM94" s="160">
        <f t="shared" si="10"/>
        <v>1</v>
      </c>
      <c r="AN94" s="160">
        <f t="shared" si="10"/>
        <v>1</v>
      </c>
      <c r="AO94" s="160" t="str">
        <f t="shared" si="10"/>
        <v xml:space="preserve"> </v>
      </c>
      <c r="AP94" s="160" t="str">
        <f t="shared" si="10"/>
        <v xml:space="preserve"> </v>
      </c>
      <c r="AQ94" s="160" t="str">
        <f t="shared" si="10"/>
        <v xml:space="preserve"> </v>
      </c>
      <c r="AR94" s="160" t="str">
        <f t="shared" si="10"/>
        <v xml:space="preserve"> </v>
      </c>
      <c r="AS94" s="160" t="str">
        <f t="shared" si="10"/>
        <v xml:space="preserve"> </v>
      </c>
      <c r="AT94" s="160" t="str">
        <f t="shared" si="10"/>
        <v xml:space="preserve"> </v>
      </c>
      <c r="AU94" s="160" t="str">
        <f t="shared" si="7"/>
        <v xml:space="preserve"> </v>
      </c>
      <c r="AV94" s="160" t="str">
        <f t="shared" si="7"/>
        <v xml:space="preserve"> </v>
      </c>
      <c r="AW94" s="160" t="str">
        <f t="shared" si="7"/>
        <v xml:space="preserve"> </v>
      </c>
      <c r="AX94" s="160" t="str">
        <f t="shared" si="7"/>
        <v xml:space="preserve"> </v>
      </c>
      <c r="AY94" s="160" t="str">
        <f t="shared" si="6"/>
        <v xml:space="preserve"> </v>
      </c>
      <c r="AZ94" s="160" t="str">
        <f t="shared" si="4"/>
        <v xml:space="preserve"> </v>
      </c>
      <c r="BA94" s="160" t="str">
        <f t="shared" si="4"/>
        <v xml:space="preserve"> </v>
      </c>
      <c r="BB94" s="160" t="str">
        <f t="shared" si="4"/>
        <v xml:space="preserve"> </v>
      </c>
      <c r="BC94" s="160" t="str">
        <f t="shared" si="4"/>
        <v xml:space="preserve"> </v>
      </c>
    </row>
    <row r="95" spans="1:55" s="3" customFormat="1" ht="18.75" customHeight="1" x14ac:dyDescent="0.2">
      <c r="A95" s="155">
        <f>'[1]Впишите фамилии!'!J62</f>
        <v>3</v>
      </c>
      <c r="B95" s="155" t="str">
        <f>'[1]Впишите фамилии!'!K62</f>
        <v>в</v>
      </c>
      <c r="C95" s="164" t="str">
        <f>'[1]Впишите фамилии!'!L62</f>
        <v>Гебель Роман</v>
      </c>
      <c r="D95" s="155">
        <f>'[1]18.09'!K68</f>
        <v>0</v>
      </c>
      <c r="E95" s="155">
        <f>'[1]6.10'!K68</f>
        <v>62</v>
      </c>
      <c r="F95" s="155">
        <f>'[1]22.10'!K68</f>
        <v>46</v>
      </c>
      <c r="G95" s="155">
        <f>'[1]28.11'!K68</f>
        <v>45</v>
      </c>
      <c r="H95" s="155">
        <f>'[1]10.12'!K68</f>
        <v>57</v>
      </c>
      <c r="I95" s="158">
        <f>'[1]14.01'!K68</f>
        <v>53</v>
      </c>
      <c r="J95" s="158">
        <f>'[1]27.01'!K68</f>
        <v>78</v>
      </c>
      <c r="K95" s="158">
        <f>'[1]5.02'!K68</f>
        <v>56</v>
      </c>
      <c r="L95" s="158">
        <f>'[1]6.02'!K68</f>
        <v>97</v>
      </c>
      <c r="M95" s="158">
        <f>'[1]18.02'!K68</f>
        <v>61</v>
      </c>
      <c r="N95" s="158">
        <f>'[1]11тест'!K68</f>
        <v>0</v>
      </c>
      <c r="O95" s="158">
        <f>'[1]12тест'!K68</f>
        <v>0</v>
      </c>
      <c r="P95" s="158">
        <f>'[1]13тест'!K68</f>
        <v>0</v>
      </c>
      <c r="Q95" s="158">
        <f>'[1]14тест'!K68</f>
        <v>0</v>
      </c>
      <c r="R95" s="158">
        <f>'[1]15тест'!K68</f>
        <v>0</v>
      </c>
      <c r="S95" s="158">
        <f>'[1]16тест'!K68</f>
        <v>0</v>
      </c>
      <c r="T95" s="158">
        <f>'[1]17тест'!K68</f>
        <v>0</v>
      </c>
      <c r="U95" s="158">
        <f>'[1]18тест'!K68</f>
        <v>0</v>
      </c>
      <c r="V95" s="158">
        <f>'[1]19тест'!K68</f>
        <v>0</v>
      </c>
      <c r="W95" s="158">
        <f>'[1]20тест'!K68</f>
        <v>0</v>
      </c>
      <c r="X95" s="158">
        <f>'[1]21тест'!K68</f>
        <v>0</v>
      </c>
      <c r="Y95" s="158">
        <f>'[1]22тест'!K68</f>
        <v>0</v>
      </c>
      <c r="Z95" s="158">
        <f>'[1]23тест'!K68</f>
        <v>0</v>
      </c>
      <c r="AA95" s="158">
        <f>'[1]24тест'!K68</f>
        <v>0</v>
      </c>
      <c r="AB95" s="158">
        <f>'[1]25тест'!K68</f>
        <v>0</v>
      </c>
      <c r="AC95" s="159">
        <f t="shared" si="1"/>
        <v>61.666666666666664</v>
      </c>
      <c r="AD95" s="147">
        <f t="shared" si="2"/>
        <v>9</v>
      </c>
      <c r="AE95" s="160" t="str">
        <f t="shared" si="9"/>
        <v xml:space="preserve"> </v>
      </c>
      <c r="AF95" s="160">
        <f t="shared" si="9"/>
        <v>1</v>
      </c>
      <c r="AG95" s="160">
        <f t="shared" si="9"/>
        <v>1</v>
      </c>
      <c r="AH95" s="160">
        <f t="shared" si="9"/>
        <v>1</v>
      </c>
      <c r="AI95" s="160">
        <f t="shared" si="9"/>
        <v>1</v>
      </c>
      <c r="AJ95" s="160">
        <f t="shared" si="9"/>
        <v>1</v>
      </c>
      <c r="AK95" s="160">
        <f t="shared" si="9"/>
        <v>1</v>
      </c>
      <c r="AL95" s="160">
        <f t="shared" si="10"/>
        <v>1</v>
      </c>
      <c r="AM95" s="160">
        <f t="shared" si="10"/>
        <v>1</v>
      </c>
      <c r="AN95" s="160">
        <f t="shared" si="10"/>
        <v>1</v>
      </c>
      <c r="AO95" s="160" t="str">
        <f t="shared" si="10"/>
        <v xml:space="preserve"> </v>
      </c>
      <c r="AP95" s="160" t="str">
        <f t="shared" si="10"/>
        <v xml:space="preserve"> </v>
      </c>
      <c r="AQ95" s="160" t="str">
        <f t="shared" si="10"/>
        <v xml:space="preserve"> </v>
      </c>
      <c r="AR95" s="160" t="str">
        <f t="shared" si="10"/>
        <v xml:space="preserve"> </v>
      </c>
      <c r="AS95" s="160" t="str">
        <f t="shared" si="10"/>
        <v xml:space="preserve"> </v>
      </c>
      <c r="AT95" s="160" t="str">
        <f t="shared" si="10"/>
        <v xml:space="preserve"> </v>
      </c>
      <c r="AU95" s="160" t="str">
        <f t="shared" si="7"/>
        <v xml:space="preserve"> </v>
      </c>
      <c r="AV95" s="160" t="str">
        <f t="shared" si="7"/>
        <v xml:space="preserve"> </v>
      </c>
      <c r="AW95" s="160" t="str">
        <f t="shared" si="7"/>
        <v xml:space="preserve"> </v>
      </c>
      <c r="AX95" s="160" t="str">
        <f t="shared" si="7"/>
        <v xml:space="preserve"> </v>
      </c>
      <c r="AY95" s="160" t="str">
        <f t="shared" si="6"/>
        <v xml:space="preserve"> </v>
      </c>
      <c r="AZ95" s="160" t="str">
        <f t="shared" si="4"/>
        <v xml:space="preserve"> </v>
      </c>
      <c r="BA95" s="160" t="str">
        <f t="shared" si="4"/>
        <v xml:space="preserve"> </v>
      </c>
      <c r="BB95" s="160" t="str">
        <f t="shared" si="4"/>
        <v xml:space="preserve"> </v>
      </c>
      <c r="BC95" s="160" t="str">
        <f t="shared" si="4"/>
        <v xml:space="preserve"> </v>
      </c>
    </row>
    <row r="96" spans="1:55" s="3" customFormat="1" ht="18.75" customHeight="1" x14ac:dyDescent="0.2">
      <c r="A96" s="155">
        <f>'[1]Впишите фамилии!'!J63</f>
        <v>4</v>
      </c>
      <c r="B96" s="155" t="str">
        <f>'[1]Впишите фамилии!'!K63</f>
        <v>в</v>
      </c>
      <c r="C96" s="164" t="str">
        <f>'[1]Впишите фамилии!'!L63</f>
        <v>Гидей Вячеслав</v>
      </c>
      <c r="D96" s="155">
        <f>'[1]18.09'!K69</f>
        <v>0</v>
      </c>
      <c r="E96" s="155">
        <f>'[1]6.10'!K69</f>
        <v>38</v>
      </c>
      <c r="F96" s="155">
        <f>'[1]22.10'!K69</f>
        <v>0</v>
      </c>
      <c r="G96" s="155">
        <f>'[1]28.11'!K69</f>
        <v>0</v>
      </c>
      <c r="H96" s="155">
        <f>'[1]10.12'!K69</f>
        <v>0</v>
      </c>
      <c r="I96" s="158">
        <f>'[1]14.01'!K69</f>
        <v>0</v>
      </c>
      <c r="J96" s="158">
        <f>'[1]27.01'!K69</f>
        <v>79</v>
      </c>
      <c r="K96" s="158">
        <f>'[1]5.02'!K69</f>
        <v>0</v>
      </c>
      <c r="L96" s="158">
        <f>'[1]6.02'!K69</f>
        <v>0</v>
      </c>
      <c r="M96" s="158">
        <f>'[1]18.02'!K69</f>
        <v>0</v>
      </c>
      <c r="N96" s="158">
        <f>'[1]11тест'!K69</f>
        <v>0</v>
      </c>
      <c r="O96" s="158">
        <f>'[1]12тест'!K69</f>
        <v>0</v>
      </c>
      <c r="P96" s="158">
        <f>'[1]13тест'!K69</f>
        <v>0</v>
      </c>
      <c r="Q96" s="158">
        <f>'[1]14тест'!K69</f>
        <v>0</v>
      </c>
      <c r="R96" s="158">
        <f>'[1]15тест'!K69</f>
        <v>0</v>
      </c>
      <c r="S96" s="158">
        <f>'[1]16тест'!K69</f>
        <v>0</v>
      </c>
      <c r="T96" s="158">
        <f>'[1]17тест'!K69</f>
        <v>0</v>
      </c>
      <c r="U96" s="158">
        <f>'[1]18тест'!K69</f>
        <v>0</v>
      </c>
      <c r="V96" s="158">
        <f>'[1]19тест'!K69</f>
        <v>0</v>
      </c>
      <c r="W96" s="158">
        <f>'[1]20тест'!K69</f>
        <v>0</v>
      </c>
      <c r="X96" s="158">
        <f>'[1]21тест'!K69</f>
        <v>0</v>
      </c>
      <c r="Y96" s="158">
        <f>'[1]22тест'!K69</f>
        <v>0</v>
      </c>
      <c r="Z96" s="158">
        <f>'[1]23тест'!K69</f>
        <v>0</v>
      </c>
      <c r="AA96" s="158">
        <f>'[1]24тест'!K69</f>
        <v>0</v>
      </c>
      <c r="AB96" s="158">
        <f>'[1]25тест'!K69</f>
        <v>0</v>
      </c>
      <c r="AC96" s="159">
        <f t="shared" ref="AC96:AC124" si="12">SUM(D96:AB96)/AD96</f>
        <v>58.5</v>
      </c>
      <c r="AD96" s="147">
        <f t="shared" ref="AD96:AD124" si="13">SUM(AE96:BC96)</f>
        <v>2</v>
      </c>
      <c r="AE96" s="160" t="str">
        <f t="shared" si="9"/>
        <v xml:space="preserve"> </v>
      </c>
      <c r="AF96" s="160">
        <f t="shared" si="9"/>
        <v>1</v>
      </c>
      <c r="AG96" s="160" t="str">
        <f t="shared" si="9"/>
        <v xml:space="preserve"> </v>
      </c>
      <c r="AH96" s="160" t="str">
        <f t="shared" si="9"/>
        <v xml:space="preserve"> </v>
      </c>
      <c r="AI96" s="160" t="str">
        <f t="shared" si="9"/>
        <v xml:space="preserve"> </v>
      </c>
      <c r="AJ96" s="160" t="str">
        <f t="shared" si="9"/>
        <v xml:space="preserve"> </v>
      </c>
      <c r="AK96" s="160">
        <f t="shared" si="9"/>
        <v>1</v>
      </c>
      <c r="AL96" s="160" t="str">
        <f t="shared" si="10"/>
        <v xml:space="preserve"> </v>
      </c>
      <c r="AM96" s="160" t="str">
        <f t="shared" si="10"/>
        <v xml:space="preserve"> </v>
      </c>
      <c r="AN96" s="160" t="str">
        <f t="shared" si="10"/>
        <v xml:space="preserve"> </v>
      </c>
      <c r="AO96" s="160" t="str">
        <f t="shared" si="10"/>
        <v xml:space="preserve"> </v>
      </c>
      <c r="AP96" s="160" t="str">
        <f t="shared" si="10"/>
        <v xml:space="preserve"> </v>
      </c>
      <c r="AQ96" s="160" t="str">
        <f t="shared" si="10"/>
        <v xml:space="preserve"> </v>
      </c>
      <c r="AR96" s="160" t="str">
        <f t="shared" si="10"/>
        <v xml:space="preserve"> </v>
      </c>
      <c r="AS96" s="160" t="str">
        <f t="shared" si="10"/>
        <v xml:space="preserve"> </v>
      </c>
      <c r="AT96" s="160" t="str">
        <f t="shared" si="10"/>
        <v xml:space="preserve"> </v>
      </c>
      <c r="AU96" s="160" t="str">
        <f t="shared" si="7"/>
        <v xml:space="preserve"> </v>
      </c>
      <c r="AV96" s="160" t="str">
        <f t="shared" si="7"/>
        <v xml:space="preserve"> </v>
      </c>
      <c r="AW96" s="160" t="str">
        <f t="shared" si="7"/>
        <v xml:space="preserve"> </v>
      </c>
      <c r="AX96" s="160" t="str">
        <f t="shared" si="7"/>
        <v xml:space="preserve"> </v>
      </c>
      <c r="AY96" s="160" t="str">
        <f t="shared" si="6"/>
        <v xml:space="preserve"> </v>
      </c>
      <c r="AZ96" s="160" t="str">
        <f t="shared" si="4"/>
        <v xml:space="preserve"> </v>
      </c>
      <c r="BA96" s="160" t="str">
        <f t="shared" si="4"/>
        <v xml:space="preserve"> </v>
      </c>
      <c r="BB96" s="160" t="str">
        <f t="shared" si="4"/>
        <v xml:space="preserve"> </v>
      </c>
      <c r="BC96" s="160" t="str">
        <f t="shared" si="4"/>
        <v xml:space="preserve"> </v>
      </c>
    </row>
    <row r="97" spans="1:55" s="3" customFormat="1" ht="18.75" customHeight="1" x14ac:dyDescent="0.2">
      <c r="A97" s="155">
        <f>'[1]Впишите фамилии!'!J64</f>
        <v>5</v>
      </c>
      <c r="B97" s="155" t="str">
        <f>'[1]Впишите фамилии!'!K64</f>
        <v>в</v>
      </c>
      <c r="C97" s="164" t="str">
        <f>'[1]Впишите фамилии!'!L64</f>
        <v>Евлоев Руслан</v>
      </c>
      <c r="D97" s="155">
        <f>'[1]18.09'!K70</f>
        <v>0</v>
      </c>
      <c r="E97" s="155">
        <f>'[1]6.10'!K70</f>
        <v>37</v>
      </c>
      <c r="F97" s="155">
        <f>'[1]22.10'!K70</f>
        <v>0</v>
      </c>
      <c r="G97" s="155">
        <f>'[1]28.11'!K70</f>
        <v>43</v>
      </c>
      <c r="H97" s="155">
        <f>'[1]10.12'!K70</f>
        <v>43</v>
      </c>
      <c r="I97" s="158">
        <f>'[1]14.01'!K70</f>
        <v>0</v>
      </c>
      <c r="J97" s="158">
        <f>'[1]27.01'!K70</f>
        <v>0</v>
      </c>
      <c r="K97" s="158">
        <f>'[1]5.02'!K70</f>
        <v>82</v>
      </c>
      <c r="L97" s="158">
        <f>'[1]6.02'!K70</f>
        <v>85</v>
      </c>
      <c r="M97" s="158">
        <f>'[1]18.02'!K70</f>
        <v>0</v>
      </c>
      <c r="N97" s="158">
        <f>'[1]11тест'!K70</f>
        <v>0</v>
      </c>
      <c r="O97" s="158">
        <f>'[1]12тест'!K70</f>
        <v>0</v>
      </c>
      <c r="P97" s="158">
        <f>'[1]13тест'!K70</f>
        <v>0</v>
      </c>
      <c r="Q97" s="158">
        <f>'[1]14тест'!K70</f>
        <v>0</v>
      </c>
      <c r="R97" s="158">
        <f>'[1]15тест'!K70</f>
        <v>0</v>
      </c>
      <c r="S97" s="158">
        <f>'[1]16тест'!K70</f>
        <v>0</v>
      </c>
      <c r="T97" s="158">
        <f>'[1]17тест'!K70</f>
        <v>0</v>
      </c>
      <c r="U97" s="158">
        <f>'[1]18тест'!K70</f>
        <v>0</v>
      </c>
      <c r="V97" s="158">
        <f>'[1]19тест'!K70</f>
        <v>0</v>
      </c>
      <c r="W97" s="158">
        <f>'[1]20тест'!K70</f>
        <v>0</v>
      </c>
      <c r="X97" s="158">
        <f>'[1]21тест'!K70</f>
        <v>0</v>
      </c>
      <c r="Y97" s="158">
        <f>'[1]22тест'!K70</f>
        <v>0</v>
      </c>
      <c r="Z97" s="158">
        <f>'[1]23тест'!K70</f>
        <v>0</v>
      </c>
      <c r="AA97" s="158">
        <f>'[1]24тест'!K70</f>
        <v>0</v>
      </c>
      <c r="AB97" s="158">
        <f>'[1]25тест'!K70</f>
        <v>0</v>
      </c>
      <c r="AC97" s="159">
        <f t="shared" si="12"/>
        <v>58</v>
      </c>
      <c r="AD97" s="147">
        <f t="shared" si="13"/>
        <v>5</v>
      </c>
      <c r="AE97" s="160" t="str">
        <f t="shared" si="9"/>
        <v xml:space="preserve"> </v>
      </c>
      <c r="AF97" s="160">
        <f t="shared" si="9"/>
        <v>1</v>
      </c>
      <c r="AG97" s="160" t="str">
        <f t="shared" si="9"/>
        <v xml:space="preserve"> </v>
      </c>
      <c r="AH97" s="160">
        <f t="shared" si="9"/>
        <v>1</v>
      </c>
      <c r="AI97" s="160">
        <f t="shared" si="9"/>
        <v>1</v>
      </c>
      <c r="AJ97" s="160" t="str">
        <f t="shared" si="9"/>
        <v xml:space="preserve"> </v>
      </c>
      <c r="AK97" s="160" t="str">
        <f t="shared" si="9"/>
        <v xml:space="preserve"> </v>
      </c>
      <c r="AL97" s="160">
        <f t="shared" si="10"/>
        <v>1</v>
      </c>
      <c r="AM97" s="160">
        <f t="shared" si="10"/>
        <v>1</v>
      </c>
      <c r="AN97" s="160" t="str">
        <f t="shared" si="10"/>
        <v xml:space="preserve"> </v>
      </c>
      <c r="AO97" s="160" t="str">
        <f t="shared" si="10"/>
        <v xml:space="preserve"> </v>
      </c>
      <c r="AP97" s="160" t="str">
        <f t="shared" si="10"/>
        <v xml:space="preserve"> </v>
      </c>
      <c r="AQ97" s="160" t="str">
        <f t="shared" si="10"/>
        <v xml:space="preserve"> </v>
      </c>
      <c r="AR97" s="160" t="str">
        <f t="shared" si="10"/>
        <v xml:space="preserve"> </v>
      </c>
      <c r="AS97" s="160" t="str">
        <f t="shared" si="10"/>
        <v xml:space="preserve"> </v>
      </c>
      <c r="AT97" s="160" t="str">
        <f t="shared" si="10"/>
        <v xml:space="preserve"> </v>
      </c>
      <c r="AU97" s="160" t="str">
        <f t="shared" si="7"/>
        <v xml:space="preserve"> </v>
      </c>
      <c r="AV97" s="160" t="str">
        <f t="shared" si="7"/>
        <v xml:space="preserve"> </v>
      </c>
      <c r="AW97" s="160" t="str">
        <f t="shared" si="7"/>
        <v xml:space="preserve"> </v>
      </c>
      <c r="AX97" s="160" t="str">
        <f t="shared" si="7"/>
        <v xml:space="preserve"> </v>
      </c>
      <c r="AY97" s="160" t="str">
        <f t="shared" si="6"/>
        <v xml:space="preserve"> </v>
      </c>
      <c r="AZ97" s="160" t="str">
        <f t="shared" si="4"/>
        <v xml:space="preserve"> </v>
      </c>
      <c r="BA97" s="160" t="str">
        <f t="shared" si="4"/>
        <v xml:space="preserve"> </v>
      </c>
      <c r="BB97" s="160" t="str">
        <f t="shared" si="4"/>
        <v xml:space="preserve"> </v>
      </c>
      <c r="BC97" s="160" t="str">
        <f t="shared" si="4"/>
        <v xml:space="preserve"> </v>
      </c>
    </row>
    <row r="98" spans="1:55" s="3" customFormat="1" ht="18.75" customHeight="1" x14ac:dyDescent="0.2">
      <c r="A98" s="155">
        <f>'[1]Впишите фамилии!'!J65</f>
        <v>6</v>
      </c>
      <c r="B98" s="155" t="str">
        <f>'[1]Впишите фамилии!'!K65</f>
        <v>в</v>
      </c>
      <c r="C98" s="164" t="str">
        <f>'[1]Впишите фамилии!'!L65</f>
        <v>Емелина Лилия</v>
      </c>
      <c r="D98" s="155">
        <f>'[1]18.09'!K71</f>
        <v>56</v>
      </c>
      <c r="E98" s="155">
        <f>'[1]6.10'!K71</f>
        <v>49</v>
      </c>
      <c r="F98" s="155">
        <f>'[1]22.10'!K71</f>
        <v>44</v>
      </c>
      <c r="G98" s="155">
        <f>'[1]28.11'!K71</f>
        <v>54</v>
      </c>
      <c r="H98" s="155">
        <f>'[1]10.12'!K71</f>
        <v>49</v>
      </c>
      <c r="I98" s="158">
        <f>'[1]14.01'!K71</f>
        <v>65</v>
      </c>
      <c r="J98" s="158">
        <f>'[1]27.01'!K71</f>
        <v>82</v>
      </c>
      <c r="K98" s="158">
        <f>'[1]5.02'!K71</f>
        <v>57</v>
      </c>
      <c r="L98" s="158">
        <f>'[1]6.02'!K71</f>
        <v>68</v>
      </c>
      <c r="M98" s="158">
        <f>'[1]18.02'!K71</f>
        <v>84</v>
      </c>
      <c r="N98" s="158">
        <f>'[1]11тест'!K71</f>
        <v>0</v>
      </c>
      <c r="O98" s="158">
        <f>'[1]12тест'!K71</f>
        <v>0</v>
      </c>
      <c r="P98" s="158">
        <f>'[1]13тест'!K71</f>
        <v>0</v>
      </c>
      <c r="Q98" s="158">
        <f>'[1]14тест'!K71</f>
        <v>0</v>
      </c>
      <c r="R98" s="158">
        <f>'[1]15тест'!K71</f>
        <v>0</v>
      </c>
      <c r="S98" s="158">
        <f>'[1]16тест'!K71</f>
        <v>0</v>
      </c>
      <c r="T98" s="158">
        <f>'[1]17тест'!K71</f>
        <v>0</v>
      </c>
      <c r="U98" s="158">
        <f>'[1]18тест'!K71</f>
        <v>0</v>
      </c>
      <c r="V98" s="158">
        <f>'[1]19тест'!K71</f>
        <v>0</v>
      </c>
      <c r="W98" s="158">
        <f>'[1]20тест'!K71</f>
        <v>0</v>
      </c>
      <c r="X98" s="158">
        <f>'[1]21тест'!K71</f>
        <v>0</v>
      </c>
      <c r="Y98" s="158">
        <f>'[1]22тест'!K71</f>
        <v>0</v>
      </c>
      <c r="Z98" s="158">
        <f>'[1]23тест'!K71</f>
        <v>0</v>
      </c>
      <c r="AA98" s="158">
        <f>'[1]24тест'!K71</f>
        <v>0</v>
      </c>
      <c r="AB98" s="158">
        <f>'[1]25тест'!K71</f>
        <v>0</v>
      </c>
      <c r="AC98" s="159">
        <f t="shared" si="12"/>
        <v>60.8</v>
      </c>
      <c r="AD98" s="147">
        <f t="shared" si="13"/>
        <v>10</v>
      </c>
      <c r="AE98" s="160">
        <f t="shared" si="9"/>
        <v>1</v>
      </c>
      <c r="AF98" s="160">
        <f t="shared" si="9"/>
        <v>1</v>
      </c>
      <c r="AG98" s="160">
        <f t="shared" si="9"/>
        <v>1</v>
      </c>
      <c r="AH98" s="160">
        <f t="shared" si="9"/>
        <v>1</v>
      </c>
      <c r="AI98" s="160">
        <f t="shared" si="9"/>
        <v>1</v>
      </c>
      <c r="AJ98" s="160">
        <f t="shared" si="9"/>
        <v>1</v>
      </c>
      <c r="AK98" s="160">
        <f t="shared" si="9"/>
        <v>1</v>
      </c>
      <c r="AL98" s="160">
        <f t="shared" si="10"/>
        <v>1</v>
      </c>
      <c r="AM98" s="160">
        <f t="shared" si="10"/>
        <v>1</v>
      </c>
      <c r="AN98" s="160">
        <f t="shared" si="10"/>
        <v>1</v>
      </c>
      <c r="AO98" s="160" t="str">
        <f t="shared" si="10"/>
        <v xml:space="preserve"> </v>
      </c>
      <c r="AP98" s="160" t="str">
        <f t="shared" si="10"/>
        <v xml:space="preserve"> </v>
      </c>
      <c r="AQ98" s="160" t="str">
        <f t="shared" si="10"/>
        <v xml:space="preserve"> </v>
      </c>
      <c r="AR98" s="160" t="str">
        <f t="shared" si="10"/>
        <v xml:space="preserve"> </v>
      </c>
      <c r="AS98" s="160" t="str">
        <f t="shared" si="10"/>
        <v xml:space="preserve"> </v>
      </c>
      <c r="AT98" s="160" t="str">
        <f t="shared" si="10"/>
        <v xml:space="preserve"> </v>
      </c>
      <c r="AU98" s="160" t="str">
        <f t="shared" si="7"/>
        <v xml:space="preserve"> </v>
      </c>
      <c r="AV98" s="160" t="str">
        <f t="shared" si="7"/>
        <v xml:space="preserve"> </v>
      </c>
      <c r="AW98" s="160" t="str">
        <f t="shared" si="7"/>
        <v xml:space="preserve"> </v>
      </c>
      <c r="AX98" s="160" t="str">
        <f t="shared" si="7"/>
        <v xml:space="preserve"> </v>
      </c>
      <c r="AY98" s="160" t="str">
        <f t="shared" si="6"/>
        <v xml:space="preserve"> </v>
      </c>
      <c r="AZ98" s="160" t="str">
        <f t="shared" si="4"/>
        <v xml:space="preserve"> </v>
      </c>
      <c r="BA98" s="160" t="str">
        <f t="shared" si="4"/>
        <v xml:space="preserve"> </v>
      </c>
      <c r="BB98" s="160" t="str">
        <f t="shared" si="4"/>
        <v xml:space="preserve"> </v>
      </c>
      <c r="BC98" s="160" t="str">
        <f t="shared" si="4"/>
        <v xml:space="preserve"> </v>
      </c>
    </row>
    <row r="99" spans="1:55" s="3" customFormat="1" ht="18.75" customHeight="1" x14ac:dyDescent="0.2">
      <c r="A99" s="155">
        <f>'[1]Впишите фамилии!'!J66</f>
        <v>7</v>
      </c>
      <c r="B99" s="155" t="str">
        <f>'[1]Впишите фамилии!'!K66</f>
        <v>в</v>
      </c>
      <c r="C99" s="164" t="str">
        <f>'[1]Впишите фамилии!'!L66</f>
        <v>Иовлева Юлия</v>
      </c>
      <c r="D99" s="155">
        <f>'[1]18.09'!K72</f>
        <v>59</v>
      </c>
      <c r="E99" s="155">
        <f>'[1]6.10'!K72</f>
        <v>43</v>
      </c>
      <c r="F99" s="155">
        <f>'[1]22.10'!K72</f>
        <v>38</v>
      </c>
      <c r="G99" s="155">
        <f>'[1]28.11'!K72</f>
        <v>45</v>
      </c>
      <c r="H99" s="155">
        <f>'[1]10.12'!K72</f>
        <v>33</v>
      </c>
      <c r="I99" s="158">
        <f>'[1]14.01'!K72</f>
        <v>64</v>
      </c>
      <c r="J99" s="158">
        <f>'[1]27.01'!K72</f>
        <v>67</v>
      </c>
      <c r="K99" s="158">
        <f>'[1]5.02'!K72</f>
        <v>75</v>
      </c>
      <c r="L99" s="158">
        <f>'[1]6.02'!K72</f>
        <v>80</v>
      </c>
      <c r="M99" s="158">
        <f>'[1]18.02'!K72</f>
        <v>0</v>
      </c>
      <c r="N99" s="158">
        <f>'[1]11тест'!K72</f>
        <v>0</v>
      </c>
      <c r="O99" s="158">
        <f>'[1]12тест'!K72</f>
        <v>0</v>
      </c>
      <c r="P99" s="158">
        <f>'[1]13тест'!K72</f>
        <v>0</v>
      </c>
      <c r="Q99" s="158">
        <f>'[1]14тест'!K72</f>
        <v>0</v>
      </c>
      <c r="R99" s="158">
        <f>'[1]15тест'!K72</f>
        <v>0</v>
      </c>
      <c r="S99" s="158">
        <f>'[1]16тест'!K72</f>
        <v>0</v>
      </c>
      <c r="T99" s="158">
        <f>'[1]17тест'!K72</f>
        <v>0</v>
      </c>
      <c r="U99" s="158">
        <f>'[1]18тест'!K72</f>
        <v>0</v>
      </c>
      <c r="V99" s="158">
        <f>'[1]19тест'!K72</f>
        <v>0</v>
      </c>
      <c r="W99" s="158">
        <f>'[1]20тест'!K72</f>
        <v>0</v>
      </c>
      <c r="X99" s="158">
        <f>'[1]21тест'!K72</f>
        <v>0</v>
      </c>
      <c r="Y99" s="158">
        <f>'[1]22тест'!K72</f>
        <v>0</v>
      </c>
      <c r="Z99" s="158">
        <f>'[1]23тест'!K72</f>
        <v>0</v>
      </c>
      <c r="AA99" s="158">
        <f>'[1]24тест'!K72</f>
        <v>0</v>
      </c>
      <c r="AB99" s="158">
        <f>'[1]25тест'!K72</f>
        <v>0</v>
      </c>
      <c r="AC99" s="159">
        <f t="shared" si="12"/>
        <v>56</v>
      </c>
      <c r="AD99" s="147">
        <f t="shared" si="13"/>
        <v>9</v>
      </c>
      <c r="AE99" s="160">
        <f t="shared" si="9"/>
        <v>1</v>
      </c>
      <c r="AF99" s="160">
        <f t="shared" si="9"/>
        <v>1</v>
      </c>
      <c r="AG99" s="160">
        <f t="shared" si="9"/>
        <v>1</v>
      </c>
      <c r="AH99" s="160">
        <f t="shared" si="9"/>
        <v>1</v>
      </c>
      <c r="AI99" s="160">
        <f t="shared" si="9"/>
        <v>1</v>
      </c>
      <c r="AJ99" s="160">
        <f t="shared" si="9"/>
        <v>1</v>
      </c>
      <c r="AK99" s="160">
        <f t="shared" si="9"/>
        <v>1</v>
      </c>
      <c r="AL99" s="160">
        <f t="shared" si="10"/>
        <v>1</v>
      </c>
      <c r="AM99" s="160">
        <f t="shared" si="10"/>
        <v>1</v>
      </c>
      <c r="AN99" s="160" t="str">
        <f t="shared" si="10"/>
        <v xml:space="preserve"> </v>
      </c>
      <c r="AO99" s="160" t="str">
        <f t="shared" si="10"/>
        <v xml:space="preserve"> </v>
      </c>
      <c r="AP99" s="160" t="str">
        <f t="shared" si="10"/>
        <v xml:space="preserve"> </v>
      </c>
      <c r="AQ99" s="160" t="str">
        <f t="shared" si="10"/>
        <v xml:space="preserve"> </v>
      </c>
      <c r="AR99" s="160" t="str">
        <f t="shared" si="10"/>
        <v xml:space="preserve"> </v>
      </c>
      <c r="AS99" s="160" t="str">
        <f t="shared" si="10"/>
        <v xml:space="preserve"> </v>
      </c>
      <c r="AT99" s="160" t="str">
        <f t="shared" si="10"/>
        <v xml:space="preserve"> </v>
      </c>
      <c r="AU99" s="160" t="str">
        <f t="shared" si="7"/>
        <v xml:space="preserve"> </v>
      </c>
      <c r="AV99" s="160" t="str">
        <f t="shared" si="7"/>
        <v xml:space="preserve"> </v>
      </c>
      <c r="AW99" s="160" t="str">
        <f t="shared" si="7"/>
        <v xml:space="preserve"> </v>
      </c>
      <c r="AX99" s="160" t="str">
        <f t="shared" si="7"/>
        <v xml:space="preserve"> </v>
      </c>
      <c r="AY99" s="160" t="str">
        <f t="shared" si="6"/>
        <v xml:space="preserve"> </v>
      </c>
      <c r="AZ99" s="160" t="str">
        <f t="shared" si="4"/>
        <v xml:space="preserve"> </v>
      </c>
      <c r="BA99" s="160" t="str">
        <f t="shared" si="4"/>
        <v xml:space="preserve"> </v>
      </c>
      <c r="BB99" s="160" t="str">
        <f t="shared" si="4"/>
        <v xml:space="preserve"> </v>
      </c>
      <c r="BC99" s="160" t="str">
        <f t="shared" si="4"/>
        <v xml:space="preserve"> </v>
      </c>
    </row>
    <row r="100" spans="1:55" s="3" customFormat="1" ht="18.75" customHeight="1" x14ac:dyDescent="0.2">
      <c r="A100" s="155">
        <f>'[1]Впишите фамилии!'!J67</f>
        <v>8</v>
      </c>
      <c r="B100" s="155" t="str">
        <f>'[1]Впишите фамилии!'!K67</f>
        <v>в</v>
      </c>
      <c r="C100" s="164" t="str">
        <f>'[1]Впишите фамилии!'!L67</f>
        <v>Камзина Аида</v>
      </c>
      <c r="D100" s="155">
        <f>'[1]18.09'!K73</f>
        <v>0</v>
      </c>
      <c r="E100" s="155">
        <f>'[1]6.10'!K73</f>
        <v>37</v>
      </c>
      <c r="F100" s="155">
        <f>'[1]22.10'!K73</f>
        <v>0</v>
      </c>
      <c r="G100" s="155">
        <f>'[1]28.11'!K73</f>
        <v>51</v>
      </c>
      <c r="H100" s="155">
        <f>'[1]10.12'!K73</f>
        <v>48</v>
      </c>
      <c r="I100" s="158">
        <f>'[1]14.01'!K73</f>
        <v>68</v>
      </c>
      <c r="J100" s="158">
        <f>'[1]27.01'!K73</f>
        <v>73</v>
      </c>
      <c r="K100" s="158">
        <f>'[1]5.02'!K73</f>
        <v>88</v>
      </c>
      <c r="L100" s="158">
        <f>'[1]6.02'!K73</f>
        <v>72</v>
      </c>
      <c r="M100" s="158">
        <f>'[1]18.02'!K73</f>
        <v>72</v>
      </c>
      <c r="N100" s="158">
        <f>'[1]11тест'!K73</f>
        <v>0</v>
      </c>
      <c r="O100" s="158">
        <f>'[1]12тест'!K73</f>
        <v>0</v>
      </c>
      <c r="P100" s="158">
        <f>'[1]13тест'!K73</f>
        <v>0</v>
      </c>
      <c r="Q100" s="158">
        <f>'[1]14тест'!K73</f>
        <v>0</v>
      </c>
      <c r="R100" s="158">
        <f>'[1]15тест'!K73</f>
        <v>0</v>
      </c>
      <c r="S100" s="158">
        <f>'[1]16тест'!K73</f>
        <v>0</v>
      </c>
      <c r="T100" s="158">
        <f>'[1]17тест'!K73</f>
        <v>0</v>
      </c>
      <c r="U100" s="158">
        <f>'[1]18тест'!K73</f>
        <v>0</v>
      </c>
      <c r="V100" s="158">
        <f>'[1]19тест'!K73</f>
        <v>0</v>
      </c>
      <c r="W100" s="158">
        <f>'[1]20тест'!K73</f>
        <v>0</v>
      </c>
      <c r="X100" s="158">
        <f>'[1]21тест'!K73</f>
        <v>0</v>
      </c>
      <c r="Y100" s="158">
        <f>'[1]22тест'!K73</f>
        <v>0</v>
      </c>
      <c r="Z100" s="158">
        <f>'[1]23тест'!K73</f>
        <v>0</v>
      </c>
      <c r="AA100" s="158">
        <f>'[1]24тест'!K73</f>
        <v>0</v>
      </c>
      <c r="AB100" s="158">
        <f>'[1]25тест'!K73</f>
        <v>0</v>
      </c>
      <c r="AC100" s="159">
        <f t="shared" si="12"/>
        <v>63.625</v>
      </c>
      <c r="AD100" s="147">
        <f t="shared" si="13"/>
        <v>8</v>
      </c>
      <c r="AE100" s="160" t="str">
        <f t="shared" si="9"/>
        <v xml:space="preserve"> </v>
      </c>
      <c r="AF100" s="160">
        <f t="shared" si="9"/>
        <v>1</v>
      </c>
      <c r="AG100" s="160" t="str">
        <f t="shared" si="9"/>
        <v xml:space="preserve"> </v>
      </c>
      <c r="AH100" s="160">
        <f t="shared" si="9"/>
        <v>1</v>
      </c>
      <c r="AI100" s="160">
        <f t="shared" si="9"/>
        <v>1</v>
      </c>
      <c r="AJ100" s="160">
        <f t="shared" si="9"/>
        <v>1</v>
      </c>
      <c r="AK100" s="160">
        <f t="shared" si="9"/>
        <v>1</v>
      </c>
      <c r="AL100" s="160">
        <f t="shared" si="10"/>
        <v>1</v>
      </c>
      <c r="AM100" s="160">
        <f t="shared" si="10"/>
        <v>1</v>
      </c>
      <c r="AN100" s="160">
        <f t="shared" si="10"/>
        <v>1</v>
      </c>
      <c r="AO100" s="160" t="str">
        <f t="shared" si="10"/>
        <v xml:space="preserve"> </v>
      </c>
      <c r="AP100" s="160" t="str">
        <f t="shared" si="10"/>
        <v xml:space="preserve"> </v>
      </c>
      <c r="AQ100" s="160" t="str">
        <f t="shared" si="10"/>
        <v xml:space="preserve"> </v>
      </c>
      <c r="AR100" s="160" t="str">
        <f t="shared" si="10"/>
        <v xml:space="preserve"> </v>
      </c>
      <c r="AS100" s="160" t="str">
        <f t="shared" si="10"/>
        <v xml:space="preserve"> </v>
      </c>
      <c r="AT100" s="160" t="str">
        <f t="shared" si="10"/>
        <v xml:space="preserve"> </v>
      </c>
      <c r="AU100" s="160" t="str">
        <f t="shared" si="7"/>
        <v xml:space="preserve"> </v>
      </c>
      <c r="AV100" s="160" t="str">
        <f t="shared" si="7"/>
        <v xml:space="preserve"> </v>
      </c>
      <c r="AW100" s="160" t="str">
        <f t="shared" si="7"/>
        <v xml:space="preserve"> </v>
      </c>
      <c r="AX100" s="160" t="str">
        <f t="shared" si="7"/>
        <v xml:space="preserve"> </v>
      </c>
      <c r="AY100" s="160" t="str">
        <f t="shared" si="6"/>
        <v xml:space="preserve"> </v>
      </c>
      <c r="AZ100" s="160" t="str">
        <f t="shared" si="4"/>
        <v xml:space="preserve"> </v>
      </c>
      <c r="BA100" s="160" t="str">
        <f t="shared" si="4"/>
        <v xml:space="preserve"> </v>
      </c>
      <c r="BB100" s="160" t="str">
        <f t="shared" si="4"/>
        <v xml:space="preserve"> </v>
      </c>
      <c r="BC100" s="160" t="str">
        <f t="shared" si="4"/>
        <v xml:space="preserve"> </v>
      </c>
    </row>
    <row r="101" spans="1:55" s="3" customFormat="1" ht="18.75" customHeight="1" x14ac:dyDescent="0.2">
      <c r="A101" s="155">
        <f>'[1]Впишите фамилии!'!J68</f>
        <v>9</v>
      </c>
      <c r="B101" s="155" t="str">
        <f>'[1]Впишите фамилии!'!K68</f>
        <v>в</v>
      </c>
      <c r="C101" s="164" t="str">
        <f>'[1]Впишите фамилии!'!L68</f>
        <v>Кононенко Данил</v>
      </c>
      <c r="D101" s="155">
        <f>'[1]18.09'!K74</f>
        <v>56</v>
      </c>
      <c r="E101" s="155">
        <f>'[1]6.10'!K74</f>
        <v>44</v>
      </c>
      <c r="F101" s="155">
        <f>'[1]22.10'!K74</f>
        <v>42</v>
      </c>
      <c r="G101" s="155">
        <f>'[1]28.11'!K74</f>
        <v>54</v>
      </c>
      <c r="H101" s="155">
        <f>'[1]10.12'!K74</f>
        <v>39</v>
      </c>
      <c r="I101" s="158">
        <f>'[1]14.01'!K74</f>
        <v>48</v>
      </c>
      <c r="J101" s="158">
        <f>'[1]27.01'!K74</f>
        <v>0</v>
      </c>
      <c r="K101" s="158">
        <f>'[1]5.02'!K74</f>
        <v>84</v>
      </c>
      <c r="L101" s="158">
        <f>'[1]6.02'!K74</f>
        <v>95</v>
      </c>
      <c r="M101" s="158">
        <f>'[1]18.02'!K74</f>
        <v>0</v>
      </c>
      <c r="N101" s="158">
        <f>'[1]11тест'!K74</f>
        <v>0</v>
      </c>
      <c r="O101" s="158">
        <f>'[1]12тест'!K74</f>
        <v>0</v>
      </c>
      <c r="P101" s="158">
        <f>'[1]13тест'!K74</f>
        <v>0</v>
      </c>
      <c r="Q101" s="158">
        <f>'[1]14тест'!K74</f>
        <v>0</v>
      </c>
      <c r="R101" s="158">
        <f>'[1]15тест'!K74</f>
        <v>0</v>
      </c>
      <c r="S101" s="158">
        <f>'[1]16тест'!K74</f>
        <v>0</v>
      </c>
      <c r="T101" s="158">
        <f>'[1]17тест'!K74</f>
        <v>0</v>
      </c>
      <c r="U101" s="158">
        <f>'[1]18тест'!K74</f>
        <v>0</v>
      </c>
      <c r="V101" s="158">
        <f>'[1]19тест'!K74</f>
        <v>0</v>
      </c>
      <c r="W101" s="158">
        <f>'[1]20тест'!K74</f>
        <v>0</v>
      </c>
      <c r="X101" s="158">
        <f>'[1]21тест'!K74</f>
        <v>0</v>
      </c>
      <c r="Y101" s="158">
        <f>'[1]22тест'!K74</f>
        <v>0</v>
      </c>
      <c r="Z101" s="158">
        <f>'[1]23тест'!K74</f>
        <v>0</v>
      </c>
      <c r="AA101" s="158">
        <f>'[1]24тест'!K74</f>
        <v>0</v>
      </c>
      <c r="AB101" s="158">
        <f>'[1]25тест'!K74</f>
        <v>0</v>
      </c>
      <c r="AC101" s="159">
        <f t="shared" si="12"/>
        <v>57.75</v>
      </c>
      <c r="AD101" s="147">
        <f t="shared" si="13"/>
        <v>8</v>
      </c>
      <c r="AE101" s="160">
        <f t="shared" si="9"/>
        <v>1</v>
      </c>
      <c r="AF101" s="160">
        <f t="shared" si="9"/>
        <v>1</v>
      </c>
      <c r="AG101" s="160">
        <f t="shared" si="9"/>
        <v>1</v>
      </c>
      <c r="AH101" s="160">
        <f t="shared" si="9"/>
        <v>1</v>
      </c>
      <c r="AI101" s="160">
        <f t="shared" si="9"/>
        <v>1</v>
      </c>
      <c r="AJ101" s="160">
        <f t="shared" si="9"/>
        <v>1</v>
      </c>
      <c r="AK101" s="160" t="str">
        <f t="shared" si="9"/>
        <v xml:space="preserve"> </v>
      </c>
      <c r="AL101" s="160">
        <f t="shared" si="10"/>
        <v>1</v>
      </c>
      <c r="AM101" s="160">
        <f t="shared" si="10"/>
        <v>1</v>
      </c>
      <c r="AN101" s="160" t="str">
        <f t="shared" si="10"/>
        <v xml:space="preserve"> </v>
      </c>
      <c r="AO101" s="160" t="str">
        <f t="shared" si="10"/>
        <v xml:space="preserve"> </v>
      </c>
      <c r="AP101" s="160" t="str">
        <f t="shared" si="10"/>
        <v xml:space="preserve"> </v>
      </c>
      <c r="AQ101" s="160" t="str">
        <f t="shared" si="10"/>
        <v xml:space="preserve"> </v>
      </c>
      <c r="AR101" s="160" t="str">
        <f t="shared" si="10"/>
        <v xml:space="preserve"> </v>
      </c>
      <c r="AS101" s="160" t="str">
        <f t="shared" si="10"/>
        <v xml:space="preserve"> </v>
      </c>
      <c r="AT101" s="160" t="str">
        <f t="shared" si="10"/>
        <v xml:space="preserve"> </v>
      </c>
      <c r="AU101" s="160" t="str">
        <f t="shared" si="7"/>
        <v xml:space="preserve"> </v>
      </c>
      <c r="AV101" s="160" t="str">
        <f t="shared" si="7"/>
        <v xml:space="preserve"> </v>
      </c>
      <c r="AW101" s="160" t="str">
        <f t="shared" si="7"/>
        <v xml:space="preserve"> </v>
      </c>
      <c r="AX101" s="160" t="str">
        <f t="shared" si="7"/>
        <v xml:space="preserve"> </v>
      </c>
      <c r="AY101" s="160" t="str">
        <f t="shared" si="6"/>
        <v xml:space="preserve"> </v>
      </c>
      <c r="AZ101" s="160" t="str">
        <f t="shared" si="4"/>
        <v xml:space="preserve"> </v>
      </c>
      <c r="BA101" s="160" t="str">
        <f t="shared" si="4"/>
        <v xml:space="preserve"> </v>
      </c>
      <c r="BB101" s="160" t="str">
        <f t="shared" si="4"/>
        <v xml:space="preserve"> </v>
      </c>
      <c r="BC101" s="160" t="str">
        <f t="shared" si="4"/>
        <v xml:space="preserve"> </v>
      </c>
    </row>
    <row r="102" spans="1:55" s="3" customFormat="1" ht="18.75" customHeight="1" x14ac:dyDescent="0.2">
      <c r="A102" s="155">
        <f>'[1]Впишите фамилии!'!J69</f>
        <v>10</v>
      </c>
      <c r="B102" s="155" t="str">
        <f>'[1]Впишите фамилии!'!K69</f>
        <v>в</v>
      </c>
      <c r="C102" s="164" t="str">
        <f>'[1]Впишите фамилии!'!L69</f>
        <v>Овсепян Эрнест</v>
      </c>
      <c r="D102" s="155">
        <f>'[1]18.09'!K75</f>
        <v>48</v>
      </c>
      <c r="E102" s="155">
        <f>'[1]6.10'!K75</f>
        <v>54</v>
      </c>
      <c r="F102" s="155">
        <f>'[1]22.10'!K75</f>
        <v>0</v>
      </c>
      <c r="G102" s="155">
        <f>'[1]28.11'!K75</f>
        <v>43</v>
      </c>
      <c r="H102" s="155">
        <f>'[1]10.12'!K75</f>
        <v>49</v>
      </c>
      <c r="I102" s="158">
        <f>'[1]14.01'!K75</f>
        <v>50</v>
      </c>
      <c r="J102" s="158">
        <f>'[1]27.01'!K75</f>
        <v>76</v>
      </c>
      <c r="K102" s="158">
        <f>'[1]5.02'!K75</f>
        <v>64</v>
      </c>
      <c r="L102" s="158">
        <f>'[1]6.02'!K75</f>
        <v>86</v>
      </c>
      <c r="M102" s="158">
        <f>'[1]18.02'!K75</f>
        <v>0</v>
      </c>
      <c r="N102" s="158">
        <f>'[1]11тест'!K75</f>
        <v>0</v>
      </c>
      <c r="O102" s="158">
        <f>'[1]12тест'!K75</f>
        <v>0</v>
      </c>
      <c r="P102" s="158">
        <f>'[1]13тест'!K75</f>
        <v>0</v>
      </c>
      <c r="Q102" s="158">
        <f>'[1]14тест'!K75</f>
        <v>0</v>
      </c>
      <c r="R102" s="158">
        <f>'[1]15тест'!K75</f>
        <v>0</v>
      </c>
      <c r="S102" s="158">
        <f>'[1]16тест'!K75</f>
        <v>0</v>
      </c>
      <c r="T102" s="158">
        <f>'[1]17тест'!K75</f>
        <v>0</v>
      </c>
      <c r="U102" s="158">
        <f>'[1]18тест'!K75</f>
        <v>0</v>
      </c>
      <c r="V102" s="158">
        <f>'[1]19тест'!K75</f>
        <v>0</v>
      </c>
      <c r="W102" s="158">
        <f>'[1]20тест'!K75</f>
        <v>0</v>
      </c>
      <c r="X102" s="158">
        <f>'[1]21тест'!K75</f>
        <v>0</v>
      </c>
      <c r="Y102" s="158">
        <f>'[1]22тест'!K75</f>
        <v>0</v>
      </c>
      <c r="Z102" s="158">
        <f>'[1]23тест'!K75</f>
        <v>0</v>
      </c>
      <c r="AA102" s="158">
        <f>'[1]24тест'!K75</f>
        <v>0</v>
      </c>
      <c r="AB102" s="158">
        <f>'[1]25тест'!K75</f>
        <v>0</v>
      </c>
      <c r="AC102" s="159">
        <f t="shared" si="12"/>
        <v>58.75</v>
      </c>
      <c r="AD102" s="147">
        <f t="shared" si="13"/>
        <v>8</v>
      </c>
      <c r="AE102" s="160">
        <f t="shared" si="9"/>
        <v>1</v>
      </c>
      <c r="AF102" s="160">
        <f t="shared" si="9"/>
        <v>1</v>
      </c>
      <c r="AG102" s="160" t="str">
        <f t="shared" si="9"/>
        <v xml:space="preserve"> </v>
      </c>
      <c r="AH102" s="160">
        <f t="shared" si="9"/>
        <v>1</v>
      </c>
      <c r="AI102" s="160">
        <f t="shared" si="9"/>
        <v>1</v>
      </c>
      <c r="AJ102" s="160">
        <f t="shared" si="9"/>
        <v>1</v>
      </c>
      <c r="AK102" s="160">
        <f t="shared" si="9"/>
        <v>1</v>
      </c>
      <c r="AL102" s="160">
        <f t="shared" si="10"/>
        <v>1</v>
      </c>
      <c r="AM102" s="160">
        <f t="shared" si="10"/>
        <v>1</v>
      </c>
      <c r="AN102" s="160" t="str">
        <f t="shared" si="10"/>
        <v xml:space="preserve"> </v>
      </c>
      <c r="AO102" s="160" t="str">
        <f t="shared" si="10"/>
        <v xml:space="preserve"> </v>
      </c>
      <c r="AP102" s="160" t="str">
        <f t="shared" si="10"/>
        <v xml:space="preserve"> </v>
      </c>
      <c r="AQ102" s="160" t="str">
        <f t="shared" si="10"/>
        <v xml:space="preserve"> </v>
      </c>
      <c r="AR102" s="160" t="str">
        <f t="shared" si="10"/>
        <v xml:space="preserve"> </v>
      </c>
      <c r="AS102" s="160" t="str">
        <f t="shared" si="10"/>
        <v xml:space="preserve"> </v>
      </c>
      <c r="AT102" s="160" t="str">
        <f t="shared" si="10"/>
        <v xml:space="preserve"> </v>
      </c>
      <c r="AU102" s="160" t="str">
        <f t="shared" si="7"/>
        <v xml:space="preserve"> </v>
      </c>
      <c r="AV102" s="160" t="str">
        <f t="shared" si="7"/>
        <v xml:space="preserve"> </v>
      </c>
      <c r="AW102" s="160" t="str">
        <f t="shared" si="7"/>
        <v xml:space="preserve"> </v>
      </c>
      <c r="AX102" s="160" t="str">
        <f t="shared" si="7"/>
        <v xml:space="preserve"> </v>
      </c>
      <c r="AY102" s="160" t="str">
        <f t="shared" si="6"/>
        <v xml:space="preserve"> </v>
      </c>
      <c r="AZ102" s="160" t="str">
        <f t="shared" si="4"/>
        <v xml:space="preserve"> </v>
      </c>
      <c r="BA102" s="160" t="str">
        <f t="shared" si="4"/>
        <v xml:space="preserve"> </v>
      </c>
      <c r="BB102" s="160" t="str">
        <f t="shared" si="4"/>
        <v xml:space="preserve"> </v>
      </c>
      <c r="BC102" s="160" t="str">
        <f t="shared" si="4"/>
        <v xml:space="preserve"> </v>
      </c>
    </row>
    <row r="103" spans="1:55" s="3" customFormat="1" ht="18.75" customHeight="1" x14ac:dyDescent="0.2">
      <c r="A103" s="155">
        <f>'[1]Впишите фамилии!'!J70</f>
        <v>11</v>
      </c>
      <c r="B103" s="155" t="str">
        <f>'[1]Впишите фамилии!'!K70</f>
        <v>в</v>
      </c>
      <c r="C103" s="164" t="str">
        <f>'[1]Впишите фамилии!'!L70</f>
        <v>Радюкина Валерия</v>
      </c>
      <c r="D103" s="155">
        <f>'[1]18.09'!K76</f>
        <v>53</v>
      </c>
      <c r="E103" s="155">
        <f>'[1]6.10'!K76</f>
        <v>60</v>
      </c>
      <c r="F103" s="155">
        <f>'[1]22.10'!K76</f>
        <v>46</v>
      </c>
      <c r="G103" s="155">
        <f>'[1]28.11'!K76</f>
        <v>52</v>
      </c>
      <c r="H103" s="155">
        <f>'[1]10.12'!K76</f>
        <v>54</v>
      </c>
      <c r="I103" s="158">
        <f>'[1]14.01'!K76</f>
        <v>0</v>
      </c>
      <c r="J103" s="158">
        <f>'[1]27.01'!K76</f>
        <v>76</v>
      </c>
      <c r="K103" s="158">
        <f>'[1]5.02'!K76</f>
        <v>60</v>
      </c>
      <c r="L103" s="158">
        <f>'[1]6.02'!K76</f>
        <v>73</v>
      </c>
      <c r="M103" s="158">
        <f>'[1]18.02'!K76</f>
        <v>0</v>
      </c>
      <c r="N103" s="158">
        <f>'[1]11тест'!K76</f>
        <v>0</v>
      </c>
      <c r="O103" s="158">
        <f>'[1]12тест'!K76</f>
        <v>0</v>
      </c>
      <c r="P103" s="158">
        <f>'[1]13тест'!K76</f>
        <v>0</v>
      </c>
      <c r="Q103" s="158">
        <f>'[1]14тест'!K76</f>
        <v>0</v>
      </c>
      <c r="R103" s="158">
        <f>'[1]15тест'!K76</f>
        <v>0</v>
      </c>
      <c r="S103" s="158">
        <f>'[1]16тест'!K76</f>
        <v>0</v>
      </c>
      <c r="T103" s="158">
        <f>'[1]17тест'!K76</f>
        <v>0</v>
      </c>
      <c r="U103" s="158">
        <f>'[1]18тест'!K76</f>
        <v>0</v>
      </c>
      <c r="V103" s="158">
        <f>'[1]19тест'!K76</f>
        <v>0</v>
      </c>
      <c r="W103" s="158">
        <f>'[1]20тест'!K76</f>
        <v>0</v>
      </c>
      <c r="X103" s="158">
        <f>'[1]21тест'!K76</f>
        <v>0</v>
      </c>
      <c r="Y103" s="158">
        <f>'[1]22тест'!K76</f>
        <v>0</v>
      </c>
      <c r="Z103" s="158">
        <f>'[1]23тест'!K76</f>
        <v>0</v>
      </c>
      <c r="AA103" s="158">
        <f>'[1]24тест'!K76</f>
        <v>0</v>
      </c>
      <c r="AB103" s="158">
        <f>'[1]25тест'!K76</f>
        <v>0</v>
      </c>
      <c r="AC103" s="159">
        <f t="shared" si="12"/>
        <v>59.25</v>
      </c>
      <c r="AD103" s="147">
        <f t="shared" si="13"/>
        <v>8</v>
      </c>
      <c r="AE103" s="160">
        <f t="shared" si="9"/>
        <v>1</v>
      </c>
      <c r="AF103" s="160">
        <f t="shared" si="9"/>
        <v>1</v>
      </c>
      <c r="AG103" s="160">
        <f t="shared" si="9"/>
        <v>1</v>
      </c>
      <c r="AH103" s="160">
        <f t="shared" si="9"/>
        <v>1</v>
      </c>
      <c r="AI103" s="160">
        <f t="shared" si="9"/>
        <v>1</v>
      </c>
      <c r="AJ103" s="160" t="str">
        <f t="shared" si="9"/>
        <v xml:space="preserve"> </v>
      </c>
      <c r="AK103" s="160">
        <f t="shared" si="9"/>
        <v>1</v>
      </c>
      <c r="AL103" s="160">
        <f t="shared" si="10"/>
        <v>1</v>
      </c>
      <c r="AM103" s="160">
        <f t="shared" si="10"/>
        <v>1</v>
      </c>
      <c r="AN103" s="160" t="str">
        <f t="shared" si="10"/>
        <v xml:space="preserve"> </v>
      </c>
      <c r="AO103" s="160" t="str">
        <f t="shared" si="10"/>
        <v xml:space="preserve"> </v>
      </c>
      <c r="AP103" s="160" t="str">
        <f t="shared" si="10"/>
        <v xml:space="preserve"> </v>
      </c>
      <c r="AQ103" s="160" t="str">
        <f t="shared" si="10"/>
        <v xml:space="preserve"> </v>
      </c>
      <c r="AR103" s="160" t="str">
        <f t="shared" si="10"/>
        <v xml:space="preserve"> </v>
      </c>
      <c r="AS103" s="160" t="str">
        <f t="shared" si="10"/>
        <v xml:space="preserve"> </v>
      </c>
      <c r="AT103" s="160" t="str">
        <f t="shared" si="10"/>
        <v xml:space="preserve"> </v>
      </c>
      <c r="AU103" s="160" t="str">
        <f t="shared" si="7"/>
        <v xml:space="preserve"> </v>
      </c>
      <c r="AV103" s="160" t="str">
        <f t="shared" si="7"/>
        <v xml:space="preserve"> </v>
      </c>
      <c r="AW103" s="160" t="str">
        <f t="shared" si="7"/>
        <v xml:space="preserve"> </v>
      </c>
      <c r="AX103" s="160" t="str">
        <f t="shared" si="7"/>
        <v xml:space="preserve"> </v>
      </c>
      <c r="AY103" s="160" t="str">
        <f t="shared" si="6"/>
        <v xml:space="preserve"> </v>
      </c>
      <c r="AZ103" s="160" t="str">
        <f t="shared" si="4"/>
        <v xml:space="preserve"> </v>
      </c>
      <c r="BA103" s="160" t="str">
        <f t="shared" si="4"/>
        <v xml:space="preserve"> </v>
      </c>
      <c r="BB103" s="160" t="str">
        <f t="shared" si="4"/>
        <v xml:space="preserve"> </v>
      </c>
      <c r="BC103" s="160" t="str">
        <f t="shared" si="4"/>
        <v xml:space="preserve"> </v>
      </c>
    </row>
    <row r="104" spans="1:55" s="3" customFormat="1" ht="18.75" customHeight="1" x14ac:dyDescent="0.2">
      <c r="A104" s="155">
        <f>'[1]Впишите фамилии!'!J71</f>
        <v>12</v>
      </c>
      <c r="B104" s="155" t="str">
        <f>'[1]Впишите фамилии!'!K71</f>
        <v>в</v>
      </c>
      <c r="C104" s="164" t="str">
        <f>'[1]Впишите фамилии!'!L71</f>
        <v>Рахимбердинова Гульмира</v>
      </c>
      <c r="D104" s="155">
        <f>'[1]18.09'!K77</f>
        <v>0</v>
      </c>
      <c r="E104" s="155">
        <f>'[1]6.10'!K77</f>
        <v>57</v>
      </c>
      <c r="F104" s="155">
        <f>'[1]22.10'!K77</f>
        <v>90</v>
      </c>
      <c r="G104" s="155">
        <f>'[1]28.11'!K77</f>
        <v>77</v>
      </c>
      <c r="H104" s="155">
        <f>'[1]10.12'!K77</f>
        <v>69</v>
      </c>
      <c r="I104" s="158">
        <f>'[1]14.01'!K77</f>
        <v>78</v>
      </c>
      <c r="J104" s="158">
        <f>'[1]27.01'!K77</f>
        <v>0</v>
      </c>
      <c r="K104" s="158">
        <f>'[1]5.02'!K77</f>
        <v>74</v>
      </c>
      <c r="L104" s="158">
        <f>'[1]6.02'!K77</f>
        <v>78</v>
      </c>
      <c r="M104" s="158">
        <f>'[1]18.02'!K77</f>
        <v>85</v>
      </c>
      <c r="N104" s="158">
        <f>'[1]11тест'!K77</f>
        <v>0</v>
      </c>
      <c r="O104" s="158">
        <f>'[1]12тест'!K77</f>
        <v>0</v>
      </c>
      <c r="P104" s="158">
        <f>'[1]13тест'!K77</f>
        <v>0</v>
      </c>
      <c r="Q104" s="158">
        <f>'[1]14тест'!K77</f>
        <v>0</v>
      </c>
      <c r="R104" s="158">
        <f>'[1]15тест'!K77</f>
        <v>0</v>
      </c>
      <c r="S104" s="158">
        <f>'[1]16тест'!K77</f>
        <v>0</v>
      </c>
      <c r="T104" s="158">
        <f>'[1]17тест'!K77</f>
        <v>0</v>
      </c>
      <c r="U104" s="158">
        <f>'[1]18тест'!K77</f>
        <v>0</v>
      </c>
      <c r="V104" s="158">
        <f>'[1]19тест'!K77</f>
        <v>0</v>
      </c>
      <c r="W104" s="158">
        <f>'[1]20тест'!K77</f>
        <v>0</v>
      </c>
      <c r="X104" s="158">
        <f>'[1]21тест'!K77</f>
        <v>0</v>
      </c>
      <c r="Y104" s="158">
        <f>'[1]22тест'!K77</f>
        <v>0</v>
      </c>
      <c r="Z104" s="158">
        <f>'[1]23тест'!K77</f>
        <v>0</v>
      </c>
      <c r="AA104" s="158">
        <f>'[1]24тест'!K77</f>
        <v>0</v>
      </c>
      <c r="AB104" s="158">
        <f>'[1]25тест'!K77</f>
        <v>0</v>
      </c>
      <c r="AC104" s="159">
        <f t="shared" si="12"/>
        <v>76</v>
      </c>
      <c r="AD104" s="147">
        <f t="shared" si="13"/>
        <v>8</v>
      </c>
      <c r="AE104" s="160" t="str">
        <f t="shared" si="9"/>
        <v xml:space="preserve"> </v>
      </c>
      <c r="AF104" s="160">
        <f t="shared" si="9"/>
        <v>1</v>
      </c>
      <c r="AG104" s="160">
        <f t="shared" si="9"/>
        <v>1</v>
      </c>
      <c r="AH104" s="160">
        <f t="shared" si="9"/>
        <v>1</v>
      </c>
      <c r="AI104" s="160">
        <f t="shared" si="9"/>
        <v>1</v>
      </c>
      <c r="AJ104" s="160">
        <f t="shared" si="9"/>
        <v>1</v>
      </c>
      <c r="AK104" s="160" t="str">
        <f t="shared" si="9"/>
        <v xml:space="preserve"> </v>
      </c>
      <c r="AL104" s="160">
        <f t="shared" si="10"/>
        <v>1</v>
      </c>
      <c r="AM104" s="160">
        <f t="shared" si="10"/>
        <v>1</v>
      </c>
      <c r="AN104" s="160">
        <f t="shared" si="10"/>
        <v>1</v>
      </c>
      <c r="AO104" s="160" t="str">
        <f t="shared" si="10"/>
        <v xml:space="preserve"> </v>
      </c>
      <c r="AP104" s="160" t="str">
        <f t="shared" si="10"/>
        <v xml:space="preserve"> </v>
      </c>
      <c r="AQ104" s="160" t="str">
        <f t="shared" si="10"/>
        <v xml:space="preserve"> </v>
      </c>
      <c r="AR104" s="160" t="str">
        <f t="shared" si="10"/>
        <v xml:space="preserve"> </v>
      </c>
      <c r="AS104" s="160" t="str">
        <f t="shared" si="10"/>
        <v xml:space="preserve"> </v>
      </c>
      <c r="AT104" s="160" t="str">
        <f t="shared" si="10"/>
        <v xml:space="preserve"> </v>
      </c>
      <c r="AU104" s="160" t="str">
        <f t="shared" si="7"/>
        <v xml:space="preserve"> </v>
      </c>
      <c r="AV104" s="160" t="str">
        <f t="shared" si="7"/>
        <v xml:space="preserve"> </v>
      </c>
      <c r="AW104" s="160" t="str">
        <f t="shared" si="7"/>
        <v xml:space="preserve"> </v>
      </c>
      <c r="AX104" s="160" t="str">
        <f t="shared" si="7"/>
        <v xml:space="preserve"> </v>
      </c>
      <c r="AY104" s="160" t="str">
        <f t="shared" si="6"/>
        <v xml:space="preserve"> </v>
      </c>
      <c r="AZ104" s="160" t="str">
        <f t="shared" si="4"/>
        <v xml:space="preserve"> </v>
      </c>
      <c r="BA104" s="160" t="str">
        <f t="shared" si="4"/>
        <v xml:space="preserve"> </v>
      </c>
      <c r="BB104" s="160" t="str">
        <f t="shared" si="4"/>
        <v xml:space="preserve"> </v>
      </c>
      <c r="BC104" s="160" t="str">
        <f t="shared" ref="BC104:BC132" si="14">IF(AB104&gt;0,1," " )</f>
        <v xml:space="preserve"> </v>
      </c>
    </row>
    <row r="105" spans="1:55" s="3" customFormat="1" ht="18.75" customHeight="1" x14ac:dyDescent="0.2">
      <c r="A105" s="155">
        <f>'[1]Впишите фамилии!'!J72</f>
        <v>13</v>
      </c>
      <c r="B105" s="155" t="str">
        <f>'[1]Впишите фамилии!'!K72</f>
        <v>в</v>
      </c>
      <c r="C105" s="164" t="str">
        <f>'[1]Впишите фамилии!'!L72</f>
        <v>Семенова Екатерина</v>
      </c>
      <c r="D105" s="155">
        <f>'[1]18.09'!K78</f>
        <v>0</v>
      </c>
      <c r="E105" s="155">
        <f>'[1]6.10'!K78</f>
        <v>52</v>
      </c>
      <c r="F105" s="155">
        <f>'[1]22.10'!K78</f>
        <v>48</v>
      </c>
      <c r="G105" s="155">
        <f>'[1]28.11'!K78</f>
        <v>51</v>
      </c>
      <c r="H105" s="155">
        <f>'[1]10.12'!K78</f>
        <v>49</v>
      </c>
      <c r="I105" s="158">
        <f>'[1]14.01'!K78</f>
        <v>62</v>
      </c>
      <c r="J105" s="158">
        <f>'[1]27.01'!K78</f>
        <v>101</v>
      </c>
      <c r="K105" s="158">
        <f>'[1]5.02'!K78</f>
        <v>0</v>
      </c>
      <c r="L105" s="158">
        <f>'[1]6.02'!K78</f>
        <v>0</v>
      </c>
      <c r="M105" s="158">
        <f>'[1]18.02'!K78</f>
        <v>0</v>
      </c>
      <c r="N105" s="158">
        <f>'[1]11тест'!K78</f>
        <v>0</v>
      </c>
      <c r="O105" s="158">
        <f>'[1]12тест'!K78</f>
        <v>0</v>
      </c>
      <c r="P105" s="158">
        <f>'[1]13тест'!K78</f>
        <v>0</v>
      </c>
      <c r="Q105" s="158">
        <f>'[1]14тест'!K78</f>
        <v>0</v>
      </c>
      <c r="R105" s="158">
        <f>'[1]15тест'!K78</f>
        <v>0</v>
      </c>
      <c r="S105" s="158">
        <f>'[1]16тест'!K78</f>
        <v>0</v>
      </c>
      <c r="T105" s="158">
        <f>'[1]17тест'!K78</f>
        <v>0</v>
      </c>
      <c r="U105" s="158">
        <f>'[1]18тест'!K78</f>
        <v>0</v>
      </c>
      <c r="V105" s="158">
        <f>'[1]19тест'!K78</f>
        <v>0</v>
      </c>
      <c r="W105" s="158">
        <f>'[1]20тест'!K78</f>
        <v>0</v>
      </c>
      <c r="X105" s="158">
        <f>'[1]21тест'!K78</f>
        <v>0</v>
      </c>
      <c r="Y105" s="158">
        <f>'[1]22тест'!K78</f>
        <v>0</v>
      </c>
      <c r="Z105" s="158">
        <f>'[1]23тест'!K78</f>
        <v>0</v>
      </c>
      <c r="AA105" s="158">
        <f>'[1]24тест'!K78</f>
        <v>0</v>
      </c>
      <c r="AB105" s="158">
        <f>'[1]25тест'!K78</f>
        <v>0</v>
      </c>
      <c r="AC105" s="159">
        <f t="shared" si="12"/>
        <v>60.5</v>
      </c>
      <c r="AD105" s="147">
        <f t="shared" si="13"/>
        <v>6</v>
      </c>
      <c r="AE105" s="160" t="str">
        <f t="shared" si="9"/>
        <v xml:space="preserve"> </v>
      </c>
      <c r="AF105" s="160">
        <f t="shared" si="9"/>
        <v>1</v>
      </c>
      <c r="AG105" s="160">
        <f t="shared" si="9"/>
        <v>1</v>
      </c>
      <c r="AH105" s="160">
        <f t="shared" si="9"/>
        <v>1</v>
      </c>
      <c r="AI105" s="160">
        <f t="shared" si="9"/>
        <v>1</v>
      </c>
      <c r="AJ105" s="160">
        <f t="shared" si="9"/>
        <v>1</v>
      </c>
      <c r="AK105" s="160">
        <f t="shared" si="9"/>
        <v>1</v>
      </c>
      <c r="AL105" s="160" t="str">
        <f t="shared" si="10"/>
        <v xml:space="preserve"> </v>
      </c>
      <c r="AM105" s="160" t="str">
        <f t="shared" si="10"/>
        <v xml:space="preserve"> </v>
      </c>
      <c r="AN105" s="160" t="str">
        <f t="shared" si="10"/>
        <v xml:space="preserve"> </v>
      </c>
      <c r="AO105" s="160" t="str">
        <f t="shared" si="10"/>
        <v xml:space="preserve"> </v>
      </c>
      <c r="AP105" s="160" t="str">
        <f t="shared" si="10"/>
        <v xml:space="preserve"> </v>
      </c>
      <c r="AQ105" s="160" t="str">
        <f t="shared" si="10"/>
        <v xml:space="preserve"> </v>
      </c>
      <c r="AR105" s="160" t="str">
        <f t="shared" si="10"/>
        <v xml:space="preserve"> </v>
      </c>
      <c r="AS105" s="160" t="str">
        <f t="shared" si="10"/>
        <v xml:space="preserve"> </v>
      </c>
      <c r="AT105" s="160" t="str">
        <f t="shared" si="10"/>
        <v xml:space="preserve"> </v>
      </c>
      <c r="AU105" s="160" t="str">
        <f t="shared" si="7"/>
        <v xml:space="preserve"> </v>
      </c>
      <c r="AV105" s="160" t="str">
        <f t="shared" si="7"/>
        <v xml:space="preserve"> </v>
      </c>
      <c r="AW105" s="160" t="str">
        <f t="shared" si="7"/>
        <v xml:space="preserve"> </v>
      </c>
      <c r="AX105" s="160" t="str">
        <f t="shared" si="7"/>
        <v xml:space="preserve"> </v>
      </c>
      <c r="AY105" s="160" t="str">
        <f t="shared" si="6"/>
        <v xml:space="preserve"> </v>
      </c>
      <c r="AZ105" s="160" t="str">
        <f t="shared" si="6"/>
        <v xml:space="preserve"> </v>
      </c>
      <c r="BA105" s="160" t="str">
        <f t="shared" si="6"/>
        <v xml:space="preserve"> </v>
      </c>
      <c r="BB105" s="160" t="str">
        <f t="shared" si="6"/>
        <v xml:space="preserve"> </v>
      </c>
      <c r="BC105" s="160" t="str">
        <f t="shared" si="14"/>
        <v xml:space="preserve"> </v>
      </c>
    </row>
    <row r="106" spans="1:55" s="3" customFormat="1" ht="18.75" customHeight="1" x14ac:dyDescent="0.2">
      <c r="A106" s="155">
        <f>'[1]Впишите фамилии!'!J73</f>
        <v>14</v>
      </c>
      <c r="B106" s="155" t="str">
        <f>'[1]Впишите фамилии!'!K73</f>
        <v>в</v>
      </c>
      <c r="C106" s="164" t="str">
        <f>'[1]Впишите фамилии!'!L73</f>
        <v>Солдатова Алина</v>
      </c>
      <c r="D106" s="155">
        <f>'[1]18.09'!K79</f>
        <v>0</v>
      </c>
      <c r="E106" s="155">
        <f>'[1]6.10'!K79</f>
        <v>39</v>
      </c>
      <c r="F106" s="155">
        <f>'[1]22.10'!K79</f>
        <v>36</v>
      </c>
      <c r="G106" s="155">
        <f>'[1]28.11'!K79</f>
        <v>59</v>
      </c>
      <c r="H106" s="155">
        <f>'[1]10.12'!K79</f>
        <v>55</v>
      </c>
      <c r="I106" s="158">
        <f>'[1]14.01'!K79</f>
        <v>46</v>
      </c>
      <c r="J106" s="158">
        <f>'[1]27.01'!K79</f>
        <v>79</v>
      </c>
      <c r="K106" s="158">
        <f>'[1]5.02'!K79</f>
        <v>57</v>
      </c>
      <c r="L106" s="158">
        <f>'[1]6.02'!K79</f>
        <v>0</v>
      </c>
      <c r="M106" s="158">
        <f>'[1]18.02'!K79</f>
        <v>44</v>
      </c>
      <c r="N106" s="158">
        <f>'[1]11тест'!K79</f>
        <v>0</v>
      </c>
      <c r="O106" s="158">
        <f>'[1]12тест'!K79</f>
        <v>0</v>
      </c>
      <c r="P106" s="158">
        <f>'[1]13тест'!K79</f>
        <v>0</v>
      </c>
      <c r="Q106" s="158">
        <f>'[1]14тест'!K79</f>
        <v>0</v>
      </c>
      <c r="R106" s="158">
        <f>'[1]15тест'!K79</f>
        <v>0</v>
      </c>
      <c r="S106" s="158">
        <f>'[1]16тест'!K79</f>
        <v>0</v>
      </c>
      <c r="T106" s="158">
        <f>'[1]17тест'!K79</f>
        <v>0</v>
      </c>
      <c r="U106" s="158">
        <f>'[1]18тест'!K79</f>
        <v>0</v>
      </c>
      <c r="V106" s="158">
        <f>'[1]19тест'!K79</f>
        <v>0</v>
      </c>
      <c r="W106" s="158">
        <f>'[1]20тест'!K79</f>
        <v>0</v>
      </c>
      <c r="X106" s="158">
        <f>'[1]21тест'!K79</f>
        <v>0</v>
      </c>
      <c r="Y106" s="158">
        <f>'[1]22тест'!K79</f>
        <v>0</v>
      </c>
      <c r="Z106" s="158">
        <f>'[1]23тест'!K79</f>
        <v>0</v>
      </c>
      <c r="AA106" s="158">
        <f>'[1]24тест'!K79</f>
        <v>0</v>
      </c>
      <c r="AB106" s="158">
        <f>'[1]25тест'!K79</f>
        <v>0</v>
      </c>
      <c r="AC106" s="159">
        <f t="shared" si="12"/>
        <v>51.875</v>
      </c>
      <c r="AD106" s="147">
        <f t="shared" si="13"/>
        <v>8</v>
      </c>
      <c r="AE106" s="160" t="str">
        <f t="shared" si="9"/>
        <v xml:space="preserve"> </v>
      </c>
      <c r="AF106" s="160">
        <f t="shared" si="9"/>
        <v>1</v>
      </c>
      <c r="AG106" s="160">
        <f t="shared" si="9"/>
        <v>1</v>
      </c>
      <c r="AH106" s="160">
        <f t="shared" si="9"/>
        <v>1</v>
      </c>
      <c r="AI106" s="160">
        <f t="shared" si="9"/>
        <v>1</v>
      </c>
      <c r="AJ106" s="160">
        <f t="shared" si="9"/>
        <v>1</v>
      </c>
      <c r="AK106" s="160">
        <f t="shared" si="9"/>
        <v>1</v>
      </c>
      <c r="AL106" s="160">
        <f t="shared" si="10"/>
        <v>1</v>
      </c>
      <c r="AM106" s="160" t="str">
        <f t="shared" si="10"/>
        <v xml:space="preserve"> </v>
      </c>
      <c r="AN106" s="160">
        <f t="shared" si="10"/>
        <v>1</v>
      </c>
      <c r="AO106" s="160" t="str">
        <f t="shared" si="10"/>
        <v xml:space="preserve"> </v>
      </c>
      <c r="AP106" s="160" t="str">
        <f t="shared" si="10"/>
        <v xml:space="preserve"> </v>
      </c>
      <c r="AQ106" s="160" t="str">
        <f t="shared" si="10"/>
        <v xml:space="preserve"> </v>
      </c>
      <c r="AR106" s="160" t="str">
        <f t="shared" si="10"/>
        <v xml:space="preserve"> </v>
      </c>
      <c r="AS106" s="160" t="str">
        <f t="shared" si="10"/>
        <v xml:space="preserve"> </v>
      </c>
      <c r="AT106" s="160" t="str">
        <f t="shared" si="10"/>
        <v xml:space="preserve"> </v>
      </c>
      <c r="AU106" s="160" t="str">
        <f t="shared" si="7"/>
        <v xml:space="preserve"> </v>
      </c>
      <c r="AV106" s="160" t="str">
        <f t="shared" si="7"/>
        <v xml:space="preserve"> </v>
      </c>
      <c r="AW106" s="160" t="str">
        <f t="shared" si="7"/>
        <v xml:space="preserve"> </v>
      </c>
      <c r="AX106" s="160" t="str">
        <f t="shared" si="7"/>
        <v xml:space="preserve"> </v>
      </c>
      <c r="AY106" s="160" t="str">
        <f t="shared" si="6"/>
        <v xml:space="preserve"> </v>
      </c>
      <c r="AZ106" s="160" t="str">
        <f t="shared" si="6"/>
        <v xml:space="preserve"> </v>
      </c>
      <c r="BA106" s="160" t="str">
        <f t="shared" si="6"/>
        <v xml:space="preserve"> </v>
      </c>
      <c r="BB106" s="160" t="str">
        <f t="shared" si="6"/>
        <v xml:space="preserve"> </v>
      </c>
      <c r="BC106" s="160" t="str">
        <f t="shared" si="14"/>
        <v xml:space="preserve"> </v>
      </c>
    </row>
    <row r="107" spans="1:55" s="3" customFormat="1" ht="18.75" customHeight="1" x14ac:dyDescent="0.2">
      <c r="A107" s="155">
        <f>'[1]Впишите фамилии!'!J74</f>
        <v>15</v>
      </c>
      <c r="B107" s="155" t="str">
        <f>'[1]Впишите фамилии!'!K74</f>
        <v>в</v>
      </c>
      <c r="C107" s="164" t="str">
        <f>'[1]Впишите фамилии!'!L74</f>
        <v>Цыздоев Ваха</v>
      </c>
      <c r="D107" s="155">
        <f>'[1]18.09'!K80</f>
        <v>66</v>
      </c>
      <c r="E107" s="155">
        <f>'[1]6.10'!K80</f>
        <v>64</v>
      </c>
      <c r="F107" s="155">
        <f>'[1]22.10'!K80</f>
        <v>69</v>
      </c>
      <c r="G107" s="155">
        <f>'[1]28.11'!K80</f>
        <v>47</v>
      </c>
      <c r="H107" s="155">
        <f>'[1]10.12'!K80</f>
        <v>51</v>
      </c>
      <c r="I107" s="158">
        <f>'[1]14.01'!K80</f>
        <v>63</v>
      </c>
      <c r="J107" s="158">
        <f>'[1]27.01'!K80</f>
        <v>67</v>
      </c>
      <c r="K107" s="158">
        <f>'[1]5.02'!K80</f>
        <v>80</v>
      </c>
      <c r="L107" s="158">
        <f>'[1]6.02'!K80</f>
        <v>54</v>
      </c>
      <c r="M107" s="158">
        <f>'[1]18.02'!K80</f>
        <v>0</v>
      </c>
      <c r="N107" s="158">
        <f>'[1]11тест'!K80</f>
        <v>0</v>
      </c>
      <c r="O107" s="158">
        <f>'[1]12тест'!K80</f>
        <v>0</v>
      </c>
      <c r="P107" s="158">
        <f>'[1]13тест'!K80</f>
        <v>0</v>
      </c>
      <c r="Q107" s="158">
        <f>'[1]14тест'!K80</f>
        <v>0</v>
      </c>
      <c r="R107" s="158">
        <f>'[1]15тест'!K80</f>
        <v>0</v>
      </c>
      <c r="S107" s="158">
        <f>'[1]16тест'!K80</f>
        <v>0</v>
      </c>
      <c r="T107" s="158">
        <f>'[1]17тест'!K80</f>
        <v>0</v>
      </c>
      <c r="U107" s="158">
        <f>'[1]18тест'!K80</f>
        <v>0</v>
      </c>
      <c r="V107" s="158">
        <f>'[1]19тест'!K80</f>
        <v>0</v>
      </c>
      <c r="W107" s="158">
        <f>'[1]20тест'!K80</f>
        <v>0</v>
      </c>
      <c r="X107" s="158">
        <f>'[1]21тест'!K80</f>
        <v>0</v>
      </c>
      <c r="Y107" s="158">
        <f>'[1]22тест'!K80</f>
        <v>0</v>
      </c>
      <c r="Z107" s="158">
        <f>'[1]23тест'!K80</f>
        <v>0</v>
      </c>
      <c r="AA107" s="158">
        <f>'[1]24тест'!K80</f>
        <v>0</v>
      </c>
      <c r="AB107" s="158">
        <f>'[1]25тест'!K80</f>
        <v>0</v>
      </c>
      <c r="AC107" s="159">
        <f t="shared" si="12"/>
        <v>62.333333333333336</v>
      </c>
      <c r="AD107" s="147">
        <f t="shared" si="13"/>
        <v>9</v>
      </c>
      <c r="AE107" s="160">
        <f t="shared" si="9"/>
        <v>1</v>
      </c>
      <c r="AF107" s="160">
        <f t="shared" si="9"/>
        <v>1</v>
      </c>
      <c r="AG107" s="160">
        <f t="shared" si="9"/>
        <v>1</v>
      </c>
      <c r="AH107" s="160">
        <f t="shared" si="9"/>
        <v>1</v>
      </c>
      <c r="AI107" s="160">
        <f t="shared" si="9"/>
        <v>1</v>
      </c>
      <c r="AJ107" s="160">
        <f t="shared" si="9"/>
        <v>1</v>
      </c>
      <c r="AK107" s="160">
        <f t="shared" si="9"/>
        <v>1</v>
      </c>
      <c r="AL107" s="160">
        <f t="shared" si="10"/>
        <v>1</v>
      </c>
      <c r="AM107" s="160">
        <f t="shared" si="10"/>
        <v>1</v>
      </c>
      <c r="AN107" s="160" t="str">
        <f t="shared" si="10"/>
        <v xml:space="preserve"> </v>
      </c>
      <c r="AO107" s="160" t="str">
        <f t="shared" si="10"/>
        <v xml:space="preserve"> </v>
      </c>
      <c r="AP107" s="160" t="str">
        <f t="shared" si="10"/>
        <v xml:space="preserve"> </v>
      </c>
      <c r="AQ107" s="160" t="str">
        <f t="shared" si="10"/>
        <v xml:space="preserve"> </v>
      </c>
      <c r="AR107" s="160" t="str">
        <f t="shared" si="10"/>
        <v xml:space="preserve"> </v>
      </c>
      <c r="AS107" s="160" t="str">
        <f t="shared" si="10"/>
        <v xml:space="preserve"> </v>
      </c>
      <c r="AT107" s="160" t="str">
        <f t="shared" si="10"/>
        <v xml:space="preserve"> </v>
      </c>
      <c r="AU107" s="160" t="str">
        <f t="shared" si="7"/>
        <v xml:space="preserve"> </v>
      </c>
      <c r="AV107" s="160" t="str">
        <f t="shared" si="7"/>
        <v xml:space="preserve"> </v>
      </c>
      <c r="AW107" s="160" t="str">
        <f t="shared" si="7"/>
        <v xml:space="preserve"> </v>
      </c>
      <c r="AX107" s="160" t="str">
        <f t="shared" si="7"/>
        <v xml:space="preserve"> </v>
      </c>
      <c r="AY107" s="160" t="str">
        <f t="shared" si="6"/>
        <v xml:space="preserve"> </v>
      </c>
      <c r="AZ107" s="160" t="str">
        <f t="shared" si="6"/>
        <v xml:space="preserve"> </v>
      </c>
      <c r="BA107" s="160" t="str">
        <f t="shared" si="6"/>
        <v xml:space="preserve"> </v>
      </c>
      <c r="BB107" s="160" t="str">
        <f t="shared" si="6"/>
        <v xml:space="preserve"> </v>
      </c>
      <c r="BC107" s="160" t="str">
        <f t="shared" si="14"/>
        <v xml:space="preserve"> </v>
      </c>
    </row>
    <row r="108" spans="1:55" s="3" customFormat="1" ht="15.75" hidden="1" customHeight="1" x14ac:dyDescent="0.2">
      <c r="A108" s="155">
        <f>'[1]Впишите фамилии!'!J75</f>
        <v>16</v>
      </c>
      <c r="B108" s="155" t="str">
        <f>'[1]Впишите фамилии!'!K75</f>
        <v>в</v>
      </c>
      <c r="C108" s="164" t="str">
        <f>'[1]Впишите фамилии!'!L75</f>
        <v>Шакенова Зарина</v>
      </c>
      <c r="D108" s="155">
        <f>'[1]18.09'!K81</f>
        <v>54</v>
      </c>
      <c r="E108" s="155">
        <f>'[1]6.10'!K81</f>
        <v>60</v>
      </c>
      <c r="F108" s="155">
        <f>'[1]22.10'!K81</f>
        <v>67</v>
      </c>
      <c r="G108" s="155">
        <f>'[1]28.11'!K81</f>
        <v>70</v>
      </c>
      <c r="H108" s="155">
        <f>'[1]10.12'!K81</f>
        <v>58</v>
      </c>
      <c r="I108" s="158">
        <f>'[1]14.01'!K81</f>
        <v>74</v>
      </c>
      <c r="J108" s="158">
        <f>'[1]27.01'!K81</f>
        <v>81</v>
      </c>
      <c r="K108" s="158">
        <f>'[1]5.02'!K81</f>
        <v>68</v>
      </c>
      <c r="L108" s="158">
        <f>'[1]6.02'!K81</f>
        <v>0</v>
      </c>
      <c r="M108" s="158">
        <f>'[1]18.02'!K81</f>
        <v>75</v>
      </c>
      <c r="N108" s="158">
        <f>'[1]11тест'!K81</f>
        <v>0</v>
      </c>
      <c r="O108" s="158">
        <f>'[1]12тест'!K81</f>
        <v>0</v>
      </c>
      <c r="P108" s="158">
        <f>'[1]13тест'!K81</f>
        <v>0</v>
      </c>
      <c r="Q108" s="158">
        <f>'[1]14тест'!K81</f>
        <v>0</v>
      </c>
      <c r="R108" s="158">
        <f>'[1]15тест'!K81</f>
        <v>0</v>
      </c>
      <c r="S108" s="158">
        <f>'[1]16тест'!K81</f>
        <v>0</v>
      </c>
      <c r="T108" s="158">
        <f>'[1]17тест'!K81</f>
        <v>0</v>
      </c>
      <c r="U108" s="158">
        <f>'[1]18тест'!K81</f>
        <v>0</v>
      </c>
      <c r="V108" s="158">
        <f>'[1]19тест'!K81</f>
        <v>0</v>
      </c>
      <c r="W108" s="158">
        <f>'[1]20тест'!K81</f>
        <v>0</v>
      </c>
      <c r="X108" s="158">
        <f>'[1]21тест'!K81</f>
        <v>0</v>
      </c>
      <c r="Y108" s="158">
        <f>'[1]22тест'!K81</f>
        <v>0</v>
      </c>
      <c r="Z108" s="158">
        <f>'[1]23тест'!K81</f>
        <v>0</v>
      </c>
      <c r="AA108" s="158">
        <f>'[1]24тест'!K81</f>
        <v>0</v>
      </c>
      <c r="AB108" s="158">
        <f>'[1]25тест'!K81</f>
        <v>0</v>
      </c>
      <c r="AC108" s="159">
        <f t="shared" si="12"/>
        <v>67.444444444444443</v>
      </c>
      <c r="AD108" s="147">
        <f t="shared" si="13"/>
        <v>9</v>
      </c>
      <c r="AE108" s="160">
        <f t="shared" si="9"/>
        <v>1</v>
      </c>
      <c r="AF108" s="160">
        <f t="shared" si="9"/>
        <v>1</v>
      </c>
      <c r="AG108" s="160">
        <f t="shared" si="9"/>
        <v>1</v>
      </c>
      <c r="AH108" s="160">
        <f t="shared" si="9"/>
        <v>1</v>
      </c>
      <c r="AI108" s="160">
        <f t="shared" si="9"/>
        <v>1</v>
      </c>
      <c r="AJ108" s="160">
        <f t="shared" si="9"/>
        <v>1</v>
      </c>
      <c r="AK108" s="160">
        <f t="shared" si="9"/>
        <v>1</v>
      </c>
      <c r="AL108" s="160">
        <f t="shared" si="10"/>
        <v>1</v>
      </c>
      <c r="AM108" s="160" t="str">
        <f t="shared" si="10"/>
        <v xml:space="preserve"> </v>
      </c>
      <c r="AN108" s="160">
        <f t="shared" si="10"/>
        <v>1</v>
      </c>
      <c r="AO108" s="160" t="str">
        <f t="shared" si="10"/>
        <v xml:space="preserve"> </v>
      </c>
      <c r="AP108" s="160" t="str">
        <f t="shared" si="10"/>
        <v xml:space="preserve"> </v>
      </c>
      <c r="AQ108" s="160" t="str">
        <f t="shared" si="10"/>
        <v xml:space="preserve"> </v>
      </c>
      <c r="AR108" s="160" t="str">
        <f t="shared" si="10"/>
        <v xml:space="preserve"> </v>
      </c>
      <c r="AS108" s="160" t="str">
        <f t="shared" si="10"/>
        <v xml:space="preserve"> </v>
      </c>
      <c r="AT108" s="160" t="str">
        <f t="shared" si="10"/>
        <v xml:space="preserve"> </v>
      </c>
      <c r="AU108" s="160" t="str">
        <f t="shared" si="7"/>
        <v xml:space="preserve"> </v>
      </c>
      <c r="AV108" s="160" t="str">
        <f t="shared" si="7"/>
        <v xml:space="preserve"> </v>
      </c>
      <c r="AW108" s="160" t="str">
        <f t="shared" si="7"/>
        <v xml:space="preserve"> </v>
      </c>
      <c r="AX108" s="160" t="str">
        <f t="shared" si="7"/>
        <v xml:space="preserve"> </v>
      </c>
      <c r="AY108" s="160" t="str">
        <f t="shared" si="6"/>
        <v xml:space="preserve"> </v>
      </c>
      <c r="AZ108" s="160" t="str">
        <f t="shared" si="6"/>
        <v xml:space="preserve"> </v>
      </c>
      <c r="BA108" s="160" t="str">
        <f t="shared" si="6"/>
        <v xml:space="preserve"> </v>
      </c>
      <c r="BB108" s="160" t="str">
        <f t="shared" si="6"/>
        <v xml:space="preserve"> </v>
      </c>
      <c r="BC108" s="160" t="str">
        <f t="shared" si="14"/>
        <v xml:space="preserve"> </v>
      </c>
    </row>
    <row r="109" spans="1:55" s="3" customFormat="1" ht="15.75" hidden="1" customHeight="1" x14ac:dyDescent="0.2">
      <c r="A109" s="155">
        <f>'[1]Впишите фамилии!'!J76</f>
        <v>17</v>
      </c>
      <c r="B109" s="155" t="str">
        <f>'[1]Впишите фамилии!'!K76</f>
        <v>в</v>
      </c>
      <c r="C109" s="164" t="str">
        <f>'[1]Впишите фамилии!'!L76</f>
        <v>Касимов</v>
      </c>
      <c r="D109" s="155">
        <f>'[1]18.09'!K82</f>
        <v>0</v>
      </c>
      <c r="E109" s="155">
        <f>'[1]6.10'!K82</f>
        <v>0</v>
      </c>
      <c r="F109" s="155">
        <f>'[1]22.10'!K82</f>
        <v>0</v>
      </c>
      <c r="G109" s="155">
        <f>'[1]28.11'!K82</f>
        <v>0</v>
      </c>
      <c r="H109" s="155">
        <f>'[1]10.12'!K82</f>
        <v>61</v>
      </c>
      <c r="I109" s="158">
        <f>'[1]14.01'!K82</f>
        <v>72</v>
      </c>
      <c r="J109" s="158">
        <f>'[1]27.01'!K82</f>
        <v>83</v>
      </c>
      <c r="K109" s="158">
        <f>'[1]5.02'!K82</f>
        <v>0</v>
      </c>
      <c r="L109" s="158">
        <f>'[1]6.02'!K82</f>
        <v>0</v>
      </c>
      <c r="M109" s="158">
        <f>'[1]18.02'!K82</f>
        <v>0</v>
      </c>
      <c r="N109" s="158">
        <f>'[1]11тест'!K82</f>
        <v>0</v>
      </c>
      <c r="O109" s="158">
        <f>'[1]12тест'!K82</f>
        <v>0</v>
      </c>
      <c r="P109" s="158">
        <f>'[1]13тест'!K82</f>
        <v>0</v>
      </c>
      <c r="Q109" s="158">
        <f>'[1]14тест'!K82</f>
        <v>0</v>
      </c>
      <c r="R109" s="158">
        <f>'[1]15тест'!K82</f>
        <v>0</v>
      </c>
      <c r="S109" s="158">
        <f>'[1]16тест'!K82</f>
        <v>0</v>
      </c>
      <c r="T109" s="158">
        <f>'[1]17тест'!K82</f>
        <v>0</v>
      </c>
      <c r="U109" s="158">
        <f>'[1]18тест'!K82</f>
        <v>0</v>
      </c>
      <c r="V109" s="158">
        <f>'[1]19тест'!K82</f>
        <v>0</v>
      </c>
      <c r="W109" s="158">
        <f>'[1]20тест'!K82</f>
        <v>0</v>
      </c>
      <c r="X109" s="158">
        <f>'[1]21тест'!K82</f>
        <v>0</v>
      </c>
      <c r="Y109" s="158">
        <f>'[1]22тест'!K82</f>
        <v>0</v>
      </c>
      <c r="Z109" s="158">
        <f>'[1]23тест'!K82</f>
        <v>0</v>
      </c>
      <c r="AA109" s="158">
        <f>'[1]24тест'!K82</f>
        <v>0</v>
      </c>
      <c r="AB109" s="158">
        <f>'[1]25тест'!K82</f>
        <v>0</v>
      </c>
      <c r="AC109" s="159">
        <f t="shared" si="12"/>
        <v>72</v>
      </c>
      <c r="AD109" s="147">
        <f t="shared" si="13"/>
        <v>3</v>
      </c>
      <c r="AE109" s="160" t="str">
        <f t="shared" si="9"/>
        <v xml:space="preserve"> </v>
      </c>
      <c r="AF109" s="160" t="str">
        <f t="shared" si="9"/>
        <v xml:space="preserve"> </v>
      </c>
      <c r="AG109" s="160" t="str">
        <f t="shared" si="9"/>
        <v xml:space="preserve"> </v>
      </c>
      <c r="AH109" s="160" t="str">
        <f t="shared" si="9"/>
        <v xml:space="preserve"> </v>
      </c>
      <c r="AI109" s="160">
        <f t="shared" si="9"/>
        <v>1</v>
      </c>
      <c r="AJ109" s="160">
        <f t="shared" si="9"/>
        <v>1</v>
      </c>
      <c r="AK109" s="160">
        <f t="shared" si="9"/>
        <v>1</v>
      </c>
      <c r="AL109" s="160" t="str">
        <f t="shared" si="10"/>
        <v xml:space="preserve"> </v>
      </c>
      <c r="AM109" s="160" t="str">
        <f t="shared" si="10"/>
        <v xml:space="preserve"> </v>
      </c>
      <c r="AN109" s="160" t="str">
        <f t="shared" si="10"/>
        <v xml:space="preserve"> </v>
      </c>
      <c r="AO109" s="160" t="str">
        <f t="shared" si="10"/>
        <v xml:space="preserve"> </v>
      </c>
      <c r="AP109" s="160" t="str">
        <f t="shared" si="10"/>
        <v xml:space="preserve"> </v>
      </c>
      <c r="AQ109" s="160" t="str">
        <f t="shared" si="10"/>
        <v xml:space="preserve"> </v>
      </c>
      <c r="AR109" s="160" t="str">
        <f t="shared" si="10"/>
        <v xml:space="preserve"> </v>
      </c>
      <c r="AS109" s="160" t="str">
        <f t="shared" si="10"/>
        <v xml:space="preserve"> </v>
      </c>
      <c r="AT109" s="160" t="str">
        <f t="shared" si="10"/>
        <v xml:space="preserve"> </v>
      </c>
      <c r="AU109" s="160" t="str">
        <f t="shared" si="7"/>
        <v xml:space="preserve"> </v>
      </c>
      <c r="AV109" s="160" t="str">
        <f t="shared" si="7"/>
        <v xml:space="preserve"> </v>
      </c>
      <c r="AW109" s="160" t="str">
        <f t="shared" si="7"/>
        <v xml:space="preserve"> </v>
      </c>
      <c r="AX109" s="160" t="str">
        <f t="shared" si="7"/>
        <v xml:space="preserve"> </v>
      </c>
      <c r="AY109" s="160" t="str">
        <f t="shared" si="6"/>
        <v xml:space="preserve"> </v>
      </c>
      <c r="AZ109" s="160" t="str">
        <f t="shared" si="6"/>
        <v xml:space="preserve"> </v>
      </c>
      <c r="BA109" s="160" t="str">
        <f t="shared" si="6"/>
        <v xml:space="preserve"> </v>
      </c>
      <c r="BB109" s="160" t="str">
        <f t="shared" si="6"/>
        <v xml:space="preserve"> </v>
      </c>
      <c r="BC109" s="160" t="str">
        <f t="shared" si="14"/>
        <v xml:space="preserve"> </v>
      </c>
    </row>
    <row r="110" spans="1:55" s="3" customFormat="1" ht="15.75" hidden="1" customHeight="1" x14ac:dyDescent="0.2">
      <c r="A110" s="155">
        <f>'[1]Впишите фамилии!'!J77</f>
        <v>0</v>
      </c>
      <c r="B110" s="155">
        <f>'[1]Впишите фамилии!'!K77</f>
        <v>0</v>
      </c>
      <c r="C110" s="164">
        <f>'[1]Впишите фамилии!'!L77</f>
        <v>0</v>
      </c>
      <c r="D110" s="155">
        <f>'[1]18.09'!K83</f>
        <v>0</v>
      </c>
      <c r="E110" s="155">
        <f>'[1]6.10'!K83</f>
        <v>0</v>
      </c>
      <c r="F110" s="155">
        <f>'[1]22.10'!K83</f>
        <v>0</v>
      </c>
      <c r="G110" s="155">
        <f>'[1]28.11'!K83</f>
        <v>0</v>
      </c>
      <c r="H110" s="155">
        <f>'[1]10.12'!K83</f>
        <v>0</v>
      </c>
      <c r="I110" s="158">
        <f>'[1]14.01'!K83</f>
        <v>0</v>
      </c>
      <c r="J110" s="158">
        <f>'[1]27.01'!K83</f>
        <v>0</v>
      </c>
      <c r="K110" s="158">
        <f>'[1]5.02'!K83</f>
        <v>0</v>
      </c>
      <c r="L110" s="158">
        <f>'[1]6.02'!K83</f>
        <v>0</v>
      </c>
      <c r="M110" s="158">
        <f>'[1]18.02'!K83</f>
        <v>0</v>
      </c>
      <c r="N110" s="158">
        <f>'[1]11тест'!K83</f>
        <v>0</v>
      </c>
      <c r="O110" s="158">
        <f>'[1]12тест'!K83</f>
        <v>0</v>
      </c>
      <c r="P110" s="158">
        <f>'[1]13тест'!K83</f>
        <v>0</v>
      </c>
      <c r="Q110" s="158">
        <f>'[1]14тест'!K83</f>
        <v>0</v>
      </c>
      <c r="R110" s="158">
        <f>'[1]15тест'!K83</f>
        <v>0</v>
      </c>
      <c r="S110" s="158">
        <f>'[1]16тест'!K83</f>
        <v>0</v>
      </c>
      <c r="T110" s="158">
        <f>'[1]17тест'!K83</f>
        <v>0</v>
      </c>
      <c r="U110" s="158">
        <f>'[1]18тест'!K83</f>
        <v>0</v>
      </c>
      <c r="V110" s="158">
        <f>'[1]19тест'!K83</f>
        <v>0</v>
      </c>
      <c r="W110" s="158">
        <f>'[1]20тест'!K83</f>
        <v>0</v>
      </c>
      <c r="X110" s="158">
        <f>'[1]21тест'!K83</f>
        <v>0</v>
      </c>
      <c r="Y110" s="158">
        <f>'[1]22тест'!K83</f>
        <v>0</v>
      </c>
      <c r="Z110" s="158">
        <f>'[1]23тест'!K83</f>
        <v>0</v>
      </c>
      <c r="AA110" s="158">
        <f>'[1]24тест'!K83</f>
        <v>0</v>
      </c>
      <c r="AB110" s="158">
        <f>'[1]25тест'!K83</f>
        <v>0</v>
      </c>
      <c r="AC110" s="159" t="e">
        <f t="shared" si="12"/>
        <v>#DIV/0!</v>
      </c>
      <c r="AD110" s="147">
        <f t="shared" si="13"/>
        <v>0</v>
      </c>
      <c r="AE110" s="160" t="str">
        <f t="shared" si="9"/>
        <v xml:space="preserve"> </v>
      </c>
      <c r="AF110" s="160" t="str">
        <f t="shared" si="9"/>
        <v xml:space="preserve"> </v>
      </c>
      <c r="AG110" s="160" t="str">
        <f t="shared" si="9"/>
        <v xml:space="preserve"> </v>
      </c>
      <c r="AH110" s="160" t="str">
        <f t="shared" si="9"/>
        <v xml:space="preserve"> </v>
      </c>
      <c r="AI110" s="160" t="str">
        <f t="shared" si="9"/>
        <v xml:space="preserve"> </v>
      </c>
      <c r="AJ110" s="160" t="str">
        <f t="shared" si="9"/>
        <v xml:space="preserve"> </v>
      </c>
      <c r="AK110" s="160" t="str">
        <f t="shared" si="9"/>
        <v xml:space="preserve"> </v>
      </c>
      <c r="AL110" s="160" t="str">
        <f t="shared" si="10"/>
        <v xml:space="preserve"> </v>
      </c>
      <c r="AM110" s="160" t="str">
        <f t="shared" si="10"/>
        <v xml:space="preserve"> </v>
      </c>
      <c r="AN110" s="160" t="str">
        <f t="shared" si="10"/>
        <v xml:space="preserve"> </v>
      </c>
      <c r="AO110" s="160" t="str">
        <f t="shared" si="10"/>
        <v xml:space="preserve"> </v>
      </c>
      <c r="AP110" s="160" t="str">
        <f t="shared" si="10"/>
        <v xml:space="preserve"> </v>
      </c>
      <c r="AQ110" s="160" t="str">
        <f t="shared" si="10"/>
        <v xml:space="preserve"> </v>
      </c>
      <c r="AR110" s="160" t="str">
        <f t="shared" si="10"/>
        <v xml:space="preserve"> </v>
      </c>
      <c r="AS110" s="160" t="str">
        <f t="shared" si="10"/>
        <v xml:space="preserve"> </v>
      </c>
      <c r="AT110" s="160" t="str">
        <f t="shared" si="10"/>
        <v xml:space="preserve"> </v>
      </c>
      <c r="AU110" s="160" t="str">
        <f t="shared" si="7"/>
        <v xml:space="preserve"> </v>
      </c>
      <c r="AV110" s="160" t="str">
        <f t="shared" si="7"/>
        <v xml:space="preserve"> </v>
      </c>
      <c r="AW110" s="160" t="str">
        <f t="shared" si="7"/>
        <v xml:space="preserve"> </v>
      </c>
      <c r="AX110" s="160" t="str">
        <f t="shared" si="7"/>
        <v xml:space="preserve"> </v>
      </c>
      <c r="AY110" s="160" t="str">
        <f t="shared" si="6"/>
        <v xml:space="preserve"> </v>
      </c>
      <c r="AZ110" s="160" t="str">
        <f t="shared" si="6"/>
        <v xml:space="preserve"> </v>
      </c>
      <c r="BA110" s="160" t="str">
        <f t="shared" si="6"/>
        <v xml:space="preserve"> </v>
      </c>
      <c r="BB110" s="160" t="str">
        <f t="shared" si="6"/>
        <v xml:space="preserve"> </v>
      </c>
      <c r="BC110" s="160" t="str">
        <f t="shared" si="14"/>
        <v xml:space="preserve"> </v>
      </c>
    </row>
    <row r="111" spans="1:55" s="3" customFormat="1" ht="15.75" hidden="1" customHeight="1" x14ac:dyDescent="0.2">
      <c r="A111" s="155">
        <f>'[1]Впишите фамилии!'!J78</f>
        <v>0</v>
      </c>
      <c r="B111" s="155">
        <f>'[1]Впишите фамилии!'!K78</f>
        <v>0</v>
      </c>
      <c r="C111" s="164">
        <f>'[1]Впишите фамилии!'!L78</f>
        <v>0</v>
      </c>
      <c r="D111" s="155">
        <f>'[1]18.09'!K84</f>
        <v>0</v>
      </c>
      <c r="E111" s="155">
        <f>'[1]6.10'!K84</f>
        <v>0</v>
      </c>
      <c r="F111" s="155">
        <f>'[1]22.10'!K84</f>
        <v>0</v>
      </c>
      <c r="G111" s="155">
        <f>'[1]28.11'!K84</f>
        <v>0</v>
      </c>
      <c r="H111" s="155">
        <f>'[1]10.12'!K84</f>
        <v>0</v>
      </c>
      <c r="I111" s="158">
        <f>'[1]14.01'!K84</f>
        <v>0</v>
      </c>
      <c r="J111" s="158">
        <f>'[1]27.01'!K84</f>
        <v>0</v>
      </c>
      <c r="K111" s="158">
        <f>'[1]5.02'!K84</f>
        <v>0</v>
      </c>
      <c r="L111" s="158">
        <f>'[1]6.02'!K84</f>
        <v>0</v>
      </c>
      <c r="M111" s="158">
        <f>'[1]18.02'!K84</f>
        <v>0</v>
      </c>
      <c r="N111" s="158">
        <f>'[1]11тест'!K84</f>
        <v>0</v>
      </c>
      <c r="O111" s="158">
        <f>'[1]12тест'!K84</f>
        <v>0</v>
      </c>
      <c r="P111" s="158">
        <f>'[1]13тест'!K84</f>
        <v>0</v>
      </c>
      <c r="Q111" s="158">
        <f>'[1]14тест'!K84</f>
        <v>0</v>
      </c>
      <c r="R111" s="158">
        <f>'[1]15тест'!K84</f>
        <v>0</v>
      </c>
      <c r="S111" s="158">
        <f>'[1]16тест'!K84</f>
        <v>0</v>
      </c>
      <c r="T111" s="158">
        <f>'[1]17тест'!K84</f>
        <v>0</v>
      </c>
      <c r="U111" s="158">
        <f>'[1]18тест'!K84</f>
        <v>0</v>
      </c>
      <c r="V111" s="158">
        <f>'[1]19тест'!K84</f>
        <v>0</v>
      </c>
      <c r="W111" s="158">
        <f>'[1]20тест'!K84</f>
        <v>0</v>
      </c>
      <c r="X111" s="158">
        <f>'[1]21тест'!K84</f>
        <v>0</v>
      </c>
      <c r="Y111" s="158">
        <f>'[1]22тест'!K84</f>
        <v>0</v>
      </c>
      <c r="Z111" s="158">
        <f>'[1]23тест'!K84</f>
        <v>0</v>
      </c>
      <c r="AA111" s="158">
        <f>'[1]24тест'!K84</f>
        <v>0</v>
      </c>
      <c r="AB111" s="158">
        <f>'[1]25тест'!K84</f>
        <v>0</v>
      </c>
      <c r="AC111" s="159" t="e">
        <f t="shared" si="12"/>
        <v>#DIV/0!</v>
      </c>
      <c r="AD111" s="147">
        <f t="shared" si="13"/>
        <v>0</v>
      </c>
      <c r="AE111" s="160" t="str">
        <f t="shared" si="9"/>
        <v xml:space="preserve"> </v>
      </c>
      <c r="AF111" s="160" t="str">
        <f t="shared" si="9"/>
        <v xml:space="preserve"> </v>
      </c>
      <c r="AG111" s="160" t="str">
        <f t="shared" si="9"/>
        <v xml:space="preserve"> </v>
      </c>
      <c r="AH111" s="160" t="str">
        <f t="shared" si="9"/>
        <v xml:space="preserve"> </v>
      </c>
      <c r="AI111" s="160" t="str">
        <f t="shared" si="9"/>
        <v xml:space="preserve"> </v>
      </c>
      <c r="AJ111" s="160" t="str">
        <f t="shared" si="9"/>
        <v xml:space="preserve"> </v>
      </c>
      <c r="AK111" s="160" t="str">
        <f t="shared" si="9"/>
        <v xml:space="preserve"> </v>
      </c>
      <c r="AL111" s="160" t="str">
        <f t="shared" si="10"/>
        <v xml:space="preserve"> </v>
      </c>
      <c r="AM111" s="160" t="str">
        <f t="shared" si="10"/>
        <v xml:space="preserve"> </v>
      </c>
      <c r="AN111" s="160" t="str">
        <f t="shared" si="10"/>
        <v xml:space="preserve"> </v>
      </c>
      <c r="AO111" s="160" t="str">
        <f t="shared" si="10"/>
        <v xml:space="preserve"> </v>
      </c>
      <c r="AP111" s="160" t="str">
        <f t="shared" si="10"/>
        <v xml:space="preserve"> </v>
      </c>
      <c r="AQ111" s="160" t="str">
        <f t="shared" si="10"/>
        <v xml:space="preserve"> </v>
      </c>
      <c r="AR111" s="160" t="str">
        <f t="shared" si="10"/>
        <v xml:space="preserve"> </v>
      </c>
      <c r="AS111" s="160" t="str">
        <f t="shared" si="10"/>
        <v xml:space="preserve"> </v>
      </c>
      <c r="AT111" s="160" t="str">
        <f t="shared" si="10"/>
        <v xml:space="preserve"> </v>
      </c>
      <c r="AU111" s="160" t="str">
        <f t="shared" si="7"/>
        <v xml:space="preserve"> </v>
      </c>
      <c r="AV111" s="160" t="str">
        <f t="shared" si="7"/>
        <v xml:space="preserve"> </v>
      </c>
      <c r="AW111" s="160" t="str">
        <f t="shared" si="7"/>
        <v xml:space="preserve"> </v>
      </c>
      <c r="AX111" s="160" t="str">
        <f t="shared" si="7"/>
        <v xml:space="preserve"> </v>
      </c>
      <c r="AY111" s="160" t="str">
        <f t="shared" si="6"/>
        <v xml:space="preserve"> </v>
      </c>
      <c r="AZ111" s="160" t="str">
        <f t="shared" si="6"/>
        <v xml:space="preserve"> </v>
      </c>
      <c r="BA111" s="160" t="str">
        <f t="shared" si="6"/>
        <v xml:space="preserve"> </v>
      </c>
      <c r="BB111" s="160" t="str">
        <f t="shared" si="6"/>
        <v xml:space="preserve"> </v>
      </c>
      <c r="BC111" s="160" t="str">
        <f t="shared" si="14"/>
        <v xml:space="preserve"> </v>
      </c>
    </row>
    <row r="112" spans="1:55" s="3" customFormat="1" ht="15.75" hidden="1" customHeight="1" x14ac:dyDescent="0.2">
      <c r="A112" s="155">
        <f>'[1]Впишите фамилии!'!J79</f>
        <v>0</v>
      </c>
      <c r="B112" s="155">
        <f>'[1]Впишите фамилии!'!K79</f>
        <v>0</v>
      </c>
      <c r="C112" s="164">
        <f>'[1]Впишите фамилии!'!L79</f>
        <v>0</v>
      </c>
      <c r="D112" s="155">
        <f>'[1]18.09'!K85</f>
        <v>0</v>
      </c>
      <c r="E112" s="155">
        <f>'[1]6.10'!K85</f>
        <v>0</v>
      </c>
      <c r="F112" s="155">
        <f>'[1]22.10'!K85</f>
        <v>0</v>
      </c>
      <c r="G112" s="155">
        <f>'[1]28.11'!K85</f>
        <v>0</v>
      </c>
      <c r="H112" s="155">
        <f>'[1]10.12'!K85</f>
        <v>0</v>
      </c>
      <c r="I112" s="158">
        <f>'[1]14.01'!K85</f>
        <v>0</v>
      </c>
      <c r="J112" s="158">
        <f>'[1]27.01'!K85</f>
        <v>0</v>
      </c>
      <c r="K112" s="158">
        <f>'[1]5.02'!K85</f>
        <v>0</v>
      </c>
      <c r="L112" s="158">
        <f>'[1]6.02'!K85</f>
        <v>0</v>
      </c>
      <c r="M112" s="158">
        <f>'[1]18.02'!K85</f>
        <v>0</v>
      </c>
      <c r="N112" s="158">
        <f>'[1]11тест'!K85</f>
        <v>0</v>
      </c>
      <c r="O112" s="158">
        <f>'[1]12тест'!K85</f>
        <v>0</v>
      </c>
      <c r="P112" s="158">
        <f>'[1]13тест'!K85</f>
        <v>0</v>
      </c>
      <c r="Q112" s="158">
        <f>'[1]14тест'!K85</f>
        <v>0</v>
      </c>
      <c r="R112" s="158">
        <f>'[1]15тест'!K85</f>
        <v>0</v>
      </c>
      <c r="S112" s="158">
        <f>'[1]16тест'!K85</f>
        <v>0</v>
      </c>
      <c r="T112" s="158">
        <f>'[1]17тест'!K85</f>
        <v>0</v>
      </c>
      <c r="U112" s="158">
        <f>'[1]18тест'!K85</f>
        <v>0</v>
      </c>
      <c r="V112" s="158">
        <f>'[1]19тест'!K85</f>
        <v>0</v>
      </c>
      <c r="W112" s="158">
        <f>'[1]20тест'!K85</f>
        <v>0</v>
      </c>
      <c r="X112" s="158">
        <f>'[1]21тест'!K85</f>
        <v>0</v>
      </c>
      <c r="Y112" s="158">
        <f>'[1]22тест'!K85</f>
        <v>0</v>
      </c>
      <c r="Z112" s="158">
        <f>'[1]23тест'!K85</f>
        <v>0</v>
      </c>
      <c r="AA112" s="158">
        <f>'[1]24тест'!K85</f>
        <v>0</v>
      </c>
      <c r="AB112" s="158">
        <f>'[1]25тест'!K85</f>
        <v>0</v>
      </c>
      <c r="AC112" s="159" t="e">
        <f t="shared" si="12"/>
        <v>#DIV/0!</v>
      </c>
      <c r="AD112" s="147">
        <f t="shared" si="13"/>
        <v>0</v>
      </c>
      <c r="AE112" s="160" t="str">
        <f t="shared" si="9"/>
        <v xml:space="preserve"> </v>
      </c>
      <c r="AF112" s="160" t="str">
        <f t="shared" si="9"/>
        <v xml:space="preserve"> </v>
      </c>
      <c r="AG112" s="160" t="str">
        <f t="shared" si="9"/>
        <v xml:space="preserve"> </v>
      </c>
      <c r="AH112" s="160" t="str">
        <f t="shared" si="9"/>
        <v xml:space="preserve"> </v>
      </c>
      <c r="AI112" s="160" t="str">
        <f t="shared" si="9"/>
        <v xml:space="preserve"> </v>
      </c>
      <c r="AJ112" s="160" t="str">
        <f t="shared" si="9"/>
        <v xml:space="preserve"> </v>
      </c>
      <c r="AK112" s="160" t="str">
        <f t="shared" si="9"/>
        <v xml:space="preserve"> </v>
      </c>
      <c r="AL112" s="160" t="str">
        <f t="shared" si="10"/>
        <v xml:space="preserve"> </v>
      </c>
      <c r="AM112" s="160" t="str">
        <f t="shared" si="10"/>
        <v xml:space="preserve"> </v>
      </c>
      <c r="AN112" s="160" t="str">
        <f t="shared" si="10"/>
        <v xml:space="preserve"> </v>
      </c>
      <c r="AO112" s="160" t="str">
        <f t="shared" si="10"/>
        <v xml:space="preserve"> </v>
      </c>
      <c r="AP112" s="160" t="str">
        <f t="shared" si="10"/>
        <v xml:space="preserve"> </v>
      </c>
      <c r="AQ112" s="160" t="str">
        <f t="shared" si="10"/>
        <v xml:space="preserve"> </v>
      </c>
      <c r="AR112" s="160" t="str">
        <f t="shared" si="10"/>
        <v xml:space="preserve"> </v>
      </c>
      <c r="AS112" s="160" t="str">
        <f t="shared" si="10"/>
        <v xml:space="preserve"> </v>
      </c>
      <c r="AT112" s="160" t="str">
        <f t="shared" si="10"/>
        <v xml:space="preserve"> </v>
      </c>
      <c r="AU112" s="160" t="str">
        <f t="shared" si="7"/>
        <v xml:space="preserve"> </v>
      </c>
      <c r="AV112" s="160" t="str">
        <f t="shared" si="7"/>
        <v xml:space="preserve"> </v>
      </c>
      <c r="AW112" s="160" t="str">
        <f t="shared" si="7"/>
        <v xml:space="preserve"> </v>
      </c>
      <c r="AX112" s="160" t="str">
        <f t="shared" si="7"/>
        <v xml:space="preserve"> </v>
      </c>
      <c r="AY112" s="160" t="str">
        <f t="shared" si="6"/>
        <v xml:space="preserve"> </v>
      </c>
      <c r="AZ112" s="160" t="str">
        <f t="shared" si="6"/>
        <v xml:space="preserve"> </v>
      </c>
      <c r="BA112" s="160" t="str">
        <f t="shared" si="6"/>
        <v xml:space="preserve"> </v>
      </c>
      <c r="BB112" s="160" t="str">
        <f t="shared" si="6"/>
        <v xml:space="preserve"> </v>
      </c>
      <c r="BC112" s="160" t="str">
        <f t="shared" si="14"/>
        <v xml:space="preserve"> </v>
      </c>
    </row>
    <row r="113" spans="1:55" s="3" customFormat="1" ht="15.75" hidden="1" customHeight="1" x14ac:dyDescent="0.2">
      <c r="A113" s="155">
        <f>'[1]Впишите фамилии!'!J80</f>
        <v>0</v>
      </c>
      <c r="B113" s="155">
        <f>'[1]Впишите фамилии!'!K80</f>
        <v>0</v>
      </c>
      <c r="C113" s="164">
        <f>'[1]Впишите фамилии!'!L80</f>
        <v>0</v>
      </c>
      <c r="D113" s="155">
        <f>'[1]18.09'!K86</f>
        <v>0</v>
      </c>
      <c r="E113" s="155">
        <f>'[1]6.10'!K86</f>
        <v>0</v>
      </c>
      <c r="F113" s="155">
        <f>'[1]22.10'!K86</f>
        <v>0</v>
      </c>
      <c r="G113" s="155">
        <f>'[1]28.11'!K86</f>
        <v>0</v>
      </c>
      <c r="H113" s="155">
        <f>'[1]10.12'!K86</f>
        <v>0</v>
      </c>
      <c r="I113" s="158">
        <f>'[1]14.01'!K86</f>
        <v>0</v>
      </c>
      <c r="J113" s="158">
        <f>'[1]27.01'!K86</f>
        <v>0</v>
      </c>
      <c r="K113" s="158">
        <f>'[1]5.02'!K86</f>
        <v>0</v>
      </c>
      <c r="L113" s="158">
        <f>'[1]6.02'!K86</f>
        <v>0</v>
      </c>
      <c r="M113" s="158">
        <f>'[1]18.02'!K86</f>
        <v>0</v>
      </c>
      <c r="N113" s="158">
        <f>'[1]11тест'!K86</f>
        <v>0</v>
      </c>
      <c r="O113" s="158">
        <f>'[1]12тест'!K86</f>
        <v>0</v>
      </c>
      <c r="P113" s="158">
        <f>'[1]13тест'!K86</f>
        <v>0</v>
      </c>
      <c r="Q113" s="158">
        <f>'[1]14тест'!K86</f>
        <v>0</v>
      </c>
      <c r="R113" s="158">
        <f>'[1]15тест'!K86</f>
        <v>0</v>
      </c>
      <c r="S113" s="158">
        <f>'[1]16тест'!K86</f>
        <v>0</v>
      </c>
      <c r="T113" s="158">
        <f>'[1]17тест'!K86</f>
        <v>0</v>
      </c>
      <c r="U113" s="158">
        <f>'[1]18тест'!K86</f>
        <v>0</v>
      </c>
      <c r="V113" s="158">
        <f>'[1]19тест'!K86</f>
        <v>0</v>
      </c>
      <c r="W113" s="158">
        <f>'[1]20тест'!K86</f>
        <v>0</v>
      </c>
      <c r="X113" s="158">
        <f>'[1]21тест'!K86</f>
        <v>0</v>
      </c>
      <c r="Y113" s="158">
        <f>'[1]22тест'!K86</f>
        <v>0</v>
      </c>
      <c r="Z113" s="158">
        <f>'[1]23тест'!K86</f>
        <v>0</v>
      </c>
      <c r="AA113" s="158">
        <f>'[1]24тест'!K86</f>
        <v>0</v>
      </c>
      <c r="AB113" s="158">
        <f>'[1]25тест'!K86</f>
        <v>0</v>
      </c>
      <c r="AC113" s="159" t="e">
        <f t="shared" si="12"/>
        <v>#DIV/0!</v>
      </c>
      <c r="AD113" s="147">
        <f t="shared" si="13"/>
        <v>0</v>
      </c>
      <c r="AE113" s="160" t="str">
        <f t="shared" si="9"/>
        <v xml:space="preserve"> </v>
      </c>
      <c r="AF113" s="160" t="str">
        <f t="shared" si="9"/>
        <v xml:space="preserve"> </v>
      </c>
      <c r="AG113" s="160" t="str">
        <f t="shared" si="9"/>
        <v xml:space="preserve"> </v>
      </c>
      <c r="AH113" s="160" t="str">
        <f t="shared" si="9"/>
        <v xml:space="preserve"> </v>
      </c>
      <c r="AI113" s="160" t="str">
        <f t="shared" si="9"/>
        <v xml:space="preserve"> </v>
      </c>
      <c r="AJ113" s="160" t="str">
        <f t="shared" si="9"/>
        <v xml:space="preserve"> </v>
      </c>
      <c r="AK113" s="160" t="str">
        <f t="shared" si="9"/>
        <v xml:space="preserve"> </v>
      </c>
      <c r="AL113" s="160" t="str">
        <f t="shared" si="10"/>
        <v xml:space="preserve"> </v>
      </c>
      <c r="AM113" s="160" t="str">
        <f t="shared" si="10"/>
        <v xml:space="preserve"> </v>
      </c>
      <c r="AN113" s="160" t="str">
        <f t="shared" si="10"/>
        <v xml:space="preserve"> </v>
      </c>
      <c r="AO113" s="160" t="str">
        <f t="shared" si="10"/>
        <v xml:space="preserve"> </v>
      </c>
      <c r="AP113" s="160" t="str">
        <f t="shared" si="10"/>
        <v xml:space="preserve"> </v>
      </c>
      <c r="AQ113" s="160" t="str">
        <f t="shared" si="10"/>
        <v xml:space="preserve"> </v>
      </c>
      <c r="AR113" s="160" t="str">
        <f t="shared" si="10"/>
        <v xml:space="preserve"> </v>
      </c>
      <c r="AS113" s="160" t="str">
        <f t="shared" si="10"/>
        <v xml:space="preserve"> </v>
      </c>
      <c r="AT113" s="160" t="str">
        <f t="shared" si="10"/>
        <v xml:space="preserve"> </v>
      </c>
      <c r="AU113" s="160" t="str">
        <f t="shared" si="7"/>
        <v xml:space="preserve"> </v>
      </c>
      <c r="AV113" s="160" t="str">
        <f t="shared" si="7"/>
        <v xml:space="preserve"> </v>
      </c>
      <c r="AW113" s="160" t="str">
        <f t="shared" si="7"/>
        <v xml:space="preserve"> </v>
      </c>
      <c r="AX113" s="160" t="str">
        <f t="shared" si="7"/>
        <v xml:space="preserve"> </v>
      </c>
      <c r="AY113" s="160" t="str">
        <f t="shared" si="6"/>
        <v xml:space="preserve"> </v>
      </c>
      <c r="AZ113" s="160" t="str">
        <f t="shared" si="6"/>
        <v xml:space="preserve"> </v>
      </c>
      <c r="BA113" s="160" t="str">
        <f t="shared" si="6"/>
        <v xml:space="preserve"> </v>
      </c>
      <c r="BB113" s="160" t="str">
        <f t="shared" si="6"/>
        <v xml:space="preserve"> </v>
      </c>
      <c r="BC113" s="160" t="str">
        <f t="shared" si="14"/>
        <v xml:space="preserve"> </v>
      </c>
    </row>
    <row r="114" spans="1:55" s="3" customFormat="1" ht="15.75" hidden="1" customHeight="1" x14ac:dyDescent="0.2">
      <c r="A114" s="155">
        <f>'[1]Впишите фамилии!'!J81</f>
        <v>0</v>
      </c>
      <c r="B114" s="155">
        <f>'[1]Впишите фамилии!'!K81</f>
        <v>0</v>
      </c>
      <c r="C114" s="164">
        <f>'[1]Впишите фамилии!'!L81</f>
        <v>0</v>
      </c>
      <c r="D114" s="155">
        <f>'[1]18.09'!K87</f>
        <v>0</v>
      </c>
      <c r="E114" s="155">
        <f>'[1]6.10'!K87</f>
        <v>0</v>
      </c>
      <c r="F114" s="155">
        <f>'[1]22.10'!K87</f>
        <v>0</v>
      </c>
      <c r="G114" s="155">
        <f>'[1]28.11'!K87</f>
        <v>0</v>
      </c>
      <c r="H114" s="155">
        <f>'[1]10.12'!K87</f>
        <v>0</v>
      </c>
      <c r="I114" s="158">
        <f>'[1]14.01'!K87</f>
        <v>0</v>
      </c>
      <c r="J114" s="158">
        <f>'[1]27.01'!K87</f>
        <v>0</v>
      </c>
      <c r="K114" s="158">
        <f>'[1]5.02'!K87</f>
        <v>0</v>
      </c>
      <c r="L114" s="158">
        <f>'[1]6.02'!K87</f>
        <v>0</v>
      </c>
      <c r="M114" s="158">
        <f>'[1]18.02'!K87</f>
        <v>0</v>
      </c>
      <c r="N114" s="158">
        <f>'[1]11тест'!K87</f>
        <v>0</v>
      </c>
      <c r="O114" s="158">
        <f>'[1]12тест'!K87</f>
        <v>0</v>
      </c>
      <c r="P114" s="158">
        <f>'[1]13тест'!K87</f>
        <v>0</v>
      </c>
      <c r="Q114" s="158">
        <f>'[1]14тест'!K87</f>
        <v>0</v>
      </c>
      <c r="R114" s="158">
        <f>'[1]15тест'!K87</f>
        <v>0</v>
      </c>
      <c r="S114" s="158">
        <f>'[1]16тест'!K87</f>
        <v>0</v>
      </c>
      <c r="T114" s="158">
        <f>'[1]17тест'!K87</f>
        <v>0</v>
      </c>
      <c r="U114" s="158">
        <f>'[1]18тест'!K87</f>
        <v>0</v>
      </c>
      <c r="V114" s="158">
        <f>'[1]19тест'!K87</f>
        <v>0</v>
      </c>
      <c r="W114" s="158">
        <f>'[1]20тест'!K87</f>
        <v>0</v>
      </c>
      <c r="X114" s="158">
        <f>'[1]21тест'!K87</f>
        <v>0</v>
      </c>
      <c r="Y114" s="158">
        <f>'[1]22тест'!K87</f>
        <v>0</v>
      </c>
      <c r="Z114" s="158">
        <f>'[1]23тест'!K87</f>
        <v>0</v>
      </c>
      <c r="AA114" s="158">
        <f>'[1]24тест'!K87</f>
        <v>0</v>
      </c>
      <c r="AB114" s="158">
        <f>'[1]25тест'!K87</f>
        <v>0</v>
      </c>
      <c r="AC114" s="159" t="e">
        <f t="shared" si="12"/>
        <v>#DIV/0!</v>
      </c>
      <c r="AD114" s="147">
        <f t="shared" si="13"/>
        <v>0</v>
      </c>
      <c r="AE114" s="160" t="str">
        <f t="shared" si="9"/>
        <v xml:space="preserve"> </v>
      </c>
      <c r="AF114" s="160" t="str">
        <f t="shared" si="9"/>
        <v xml:space="preserve"> </v>
      </c>
      <c r="AG114" s="160" t="str">
        <f t="shared" si="9"/>
        <v xml:space="preserve"> </v>
      </c>
      <c r="AH114" s="160" t="str">
        <f t="shared" ref="AH114:AN142" si="15">IF(G114&gt;0,1," " )</f>
        <v xml:space="preserve"> </v>
      </c>
      <c r="AI114" s="160" t="str">
        <f t="shared" si="15"/>
        <v xml:space="preserve"> </v>
      </c>
      <c r="AJ114" s="160" t="str">
        <f t="shared" si="15"/>
        <v xml:space="preserve"> </v>
      </c>
      <c r="AK114" s="160" t="str">
        <f t="shared" si="15"/>
        <v xml:space="preserve"> </v>
      </c>
      <c r="AL114" s="160" t="str">
        <f t="shared" si="10"/>
        <v xml:space="preserve"> </v>
      </c>
      <c r="AM114" s="160" t="str">
        <f t="shared" si="10"/>
        <v xml:space="preserve"> </v>
      </c>
      <c r="AN114" s="160" t="str">
        <f t="shared" si="10"/>
        <v xml:space="preserve"> </v>
      </c>
      <c r="AO114" s="160" t="str">
        <f t="shared" si="10"/>
        <v xml:space="preserve"> </v>
      </c>
      <c r="AP114" s="160" t="str">
        <f t="shared" si="10"/>
        <v xml:space="preserve"> </v>
      </c>
      <c r="AQ114" s="160" t="str">
        <f t="shared" si="10"/>
        <v xml:space="preserve"> </v>
      </c>
      <c r="AR114" s="160" t="str">
        <f t="shared" si="10"/>
        <v xml:space="preserve"> </v>
      </c>
      <c r="AS114" s="160" t="str">
        <f t="shared" si="10"/>
        <v xml:space="preserve"> </v>
      </c>
      <c r="AT114" s="160" t="str">
        <f t="shared" si="10"/>
        <v xml:space="preserve"> </v>
      </c>
      <c r="AU114" s="160" t="str">
        <f t="shared" si="7"/>
        <v xml:space="preserve"> </v>
      </c>
      <c r="AV114" s="160" t="str">
        <f t="shared" si="7"/>
        <v xml:space="preserve"> </v>
      </c>
      <c r="AW114" s="160" t="str">
        <f t="shared" si="7"/>
        <v xml:space="preserve"> </v>
      </c>
      <c r="AX114" s="160" t="str">
        <f t="shared" si="7"/>
        <v xml:space="preserve"> </v>
      </c>
      <c r="AY114" s="160" t="str">
        <f t="shared" si="6"/>
        <v xml:space="preserve"> </v>
      </c>
      <c r="AZ114" s="160" t="str">
        <f t="shared" si="6"/>
        <v xml:space="preserve"> </v>
      </c>
      <c r="BA114" s="160" t="str">
        <f t="shared" si="6"/>
        <v xml:space="preserve"> </v>
      </c>
      <c r="BB114" s="160" t="str">
        <f t="shared" si="6"/>
        <v xml:space="preserve"> </v>
      </c>
      <c r="BC114" s="160" t="str">
        <f t="shared" si="14"/>
        <v xml:space="preserve"> </v>
      </c>
    </row>
    <row r="115" spans="1:55" s="3" customFormat="1" ht="15.75" hidden="1" customHeight="1" x14ac:dyDescent="0.2">
      <c r="A115" s="155">
        <f>'[1]Впишите фамилии!'!J82</f>
        <v>0</v>
      </c>
      <c r="B115" s="155">
        <f>'[1]Впишите фамилии!'!K82</f>
        <v>0</v>
      </c>
      <c r="C115" s="164">
        <f>'[1]Впишите фамилии!'!L82</f>
        <v>0</v>
      </c>
      <c r="D115" s="155">
        <f>'[1]18.09'!K88</f>
        <v>0</v>
      </c>
      <c r="E115" s="155">
        <f>'[1]6.10'!K88</f>
        <v>0</v>
      </c>
      <c r="F115" s="155">
        <f>'[1]22.10'!K88</f>
        <v>0</v>
      </c>
      <c r="G115" s="155">
        <f>'[1]28.11'!K88</f>
        <v>0</v>
      </c>
      <c r="H115" s="155">
        <f>'[1]10.12'!K88</f>
        <v>0</v>
      </c>
      <c r="I115" s="158">
        <f>'[1]14.01'!K88</f>
        <v>0</v>
      </c>
      <c r="J115" s="158">
        <f>'[1]27.01'!K88</f>
        <v>0</v>
      </c>
      <c r="K115" s="158">
        <f>'[1]5.02'!K88</f>
        <v>0</v>
      </c>
      <c r="L115" s="158">
        <f>'[1]6.02'!K88</f>
        <v>0</v>
      </c>
      <c r="M115" s="158">
        <f>'[1]18.02'!K88</f>
        <v>0</v>
      </c>
      <c r="N115" s="158">
        <f>'[1]11тест'!K88</f>
        <v>0</v>
      </c>
      <c r="O115" s="158">
        <f>'[1]12тест'!K88</f>
        <v>0</v>
      </c>
      <c r="P115" s="158">
        <f>'[1]13тест'!K88</f>
        <v>0</v>
      </c>
      <c r="Q115" s="158">
        <f>'[1]14тест'!K88</f>
        <v>0</v>
      </c>
      <c r="R115" s="158">
        <f>'[1]15тест'!K88</f>
        <v>0</v>
      </c>
      <c r="S115" s="158">
        <f>'[1]16тест'!K88</f>
        <v>0</v>
      </c>
      <c r="T115" s="158">
        <f>'[1]17тест'!K88</f>
        <v>0</v>
      </c>
      <c r="U115" s="158">
        <f>'[1]18тест'!K88</f>
        <v>0</v>
      </c>
      <c r="V115" s="158">
        <f>'[1]19тест'!K88</f>
        <v>0</v>
      </c>
      <c r="W115" s="158">
        <f>'[1]20тест'!K88</f>
        <v>0</v>
      </c>
      <c r="X115" s="158">
        <f>'[1]21тест'!K88</f>
        <v>0</v>
      </c>
      <c r="Y115" s="158">
        <f>'[1]22тест'!K88</f>
        <v>0</v>
      </c>
      <c r="Z115" s="158">
        <f>'[1]23тест'!K88</f>
        <v>0</v>
      </c>
      <c r="AA115" s="158">
        <f>'[1]24тест'!K88</f>
        <v>0</v>
      </c>
      <c r="AB115" s="158">
        <f>'[1]25тест'!K88</f>
        <v>0</v>
      </c>
      <c r="AC115" s="159" t="e">
        <f t="shared" si="12"/>
        <v>#DIV/0!</v>
      </c>
      <c r="AD115" s="147">
        <f t="shared" si="13"/>
        <v>0</v>
      </c>
      <c r="AE115" s="160" t="str">
        <f t="shared" ref="AE115:AG143" si="16">IF(D115&gt;0,1," " )</f>
        <v xml:space="preserve"> </v>
      </c>
      <c r="AF115" s="160" t="str">
        <f t="shared" si="16"/>
        <v xml:space="preserve"> </v>
      </c>
      <c r="AG115" s="160" t="str">
        <f t="shared" si="16"/>
        <v xml:space="preserve"> </v>
      </c>
      <c r="AH115" s="160" t="str">
        <f t="shared" si="15"/>
        <v xml:space="preserve"> </v>
      </c>
      <c r="AI115" s="160" t="str">
        <f t="shared" si="15"/>
        <v xml:space="preserve"> </v>
      </c>
      <c r="AJ115" s="160" t="str">
        <f t="shared" si="15"/>
        <v xml:space="preserve"> </v>
      </c>
      <c r="AK115" s="160" t="str">
        <f t="shared" si="15"/>
        <v xml:space="preserve"> </v>
      </c>
      <c r="AL115" s="160" t="str">
        <f t="shared" si="10"/>
        <v xml:space="preserve"> </v>
      </c>
      <c r="AM115" s="160" t="str">
        <f t="shared" si="10"/>
        <v xml:space="preserve"> </v>
      </c>
      <c r="AN115" s="160" t="str">
        <f t="shared" si="10"/>
        <v xml:space="preserve"> </v>
      </c>
      <c r="AO115" s="160" t="str">
        <f t="shared" si="10"/>
        <v xml:space="preserve"> </v>
      </c>
      <c r="AP115" s="160" t="str">
        <f t="shared" si="10"/>
        <v xml:space="preserve"> </v>
      </c>
      <c r="AQ115" s="160" t="str">
        <f t="shared" si="10"/>
        <v xml:space="preserve"> </v>
      </c>
      <c r="AR115" s="160" t="str">
        <f t="shared" si="10"/>
        <v xml:space="preserve"> </v>
      </c>
      <c r="AS115" s="160" t="str">
        <f t="shared" si="10"/>
        <v xml:space="preserve"> </v>
      </c>
      <c r="AT115" s="160" t="str">
        <f t="shared" si="10"/>
        <v xml:space="preserve"> </v>
      </c>
      <c r="AU115" s="160" t="str">
        <f t="shared" si="7"/>
        <v xml:space="preserve"> </v>
      </c>
      <c r="AV115" s="160" t="str">
        <f t="shared" si="7"/>
        <v xml:space="preserve"> </v>
      </c>
      <c r="AW115" s="160" t="str">
        <f t="shared" si="7"/>
        <v xml:space="preserve"> </v>
      </c>
      <c r="AX115" s="160" t="str">
        <f t="shared" si="7"/>
        <v xml:space="preserve"> </v>
      </c>
      <c r="AY115" s="160" t="str">
        <f t="shared" si="6"/>
        <v xml:space="preserve"> </v>
      </c>
      <c r="AZ115" s="160" t="str">
        <f t="shared" si="6"/>
        <v xml:space="preserve"> </v>
      </c>
      <c r="BA115" s="160" t="str">
        <f t="shared" si="6"/>
        <v xml:space="preserve"> </v>
      </c>
      <c r="BB115" s="160" t="str">
        <f t="shared" si="6"/>
        <v xml:space="preserve"> </v>
      </c>
      <c r="BC115" s="160" t="str">
        <f t="shared" si="14"/>
        <v xml:space="preserve"> </v>
      </c>
    </row>
    <row r="116" spans="1:55" s="3" customFormat="1" ht="15.75" hidden="1" customHeight="1" x14ac:dyDescent="0.2">
      <c r="A116" s="155">
        <f>'[1]Впишите фамилии!'!J83</f>
        <v>0</v>
      </c>
      <c r="B116" s="155">
        <f>'[1]Впишите фамилии!'!K83</f>
        <v>0</v>
      </c>
      <c r="C116" s="164">
        <f>'[1]Впишите фамилии!'!L83</f>
        <v>0</v>
      </c>
      <c r="D116" s="155">
        <f>'[1]18.09'!K89</f>
        <v>0</v>
      </c>
      <c r="E116" s="155">
        <f>'[1]6.10'!K89</f>
        <v>0</v>
      </c>
      <c r="F116" s="155">
        <f>'[1]22.10'!K89</f>
        <v>0</v>
      </c>
      <c r="G116" s="155">
        <f>'[1]28.11'!K89</f>
        <v>0</v>
      </c>
      <c r="H116" s="155">
        <f>'[1]10.12'!K89</f>
        <v>0</v>
      </c>
      <c r="I116" s="158">
        <f>'[1]14.01'!K89</f>
        <v>0</v>
      </c>
      <c r="J116" s="158">
        <f>'[1]27.01'!K89</f>
        <v>0</v>
      </c>
      <c r="K116" s="158">
        <f>'[1]5.02'!K89</f>
        <v>0</v>
      </c>
      <c r="L116" s="158">
        <f>'[1]6.02'!K89</f>
        <v>0</v>
      </c>
      <c r="M116" s="158">
        <f>'[1]18.02'!K89</f>
        <v>0</v>
      </c>
      <c r="N116" s="158">
        <f>'[1]11тест'!K89</f>
        <v>0</v>
      </c>
      <c r="O116" s="158">
        <f>'[1]12тест'!K89</f>
        <v>0</v>
      </c>
      <c r="P116" s="158">
        <f>'[1]13тест'!K89</f>
        <v>0</v>
      </c>
      <c r="Q116" s="158">
        <f>'[1]14тест'!K89</f>
        <v>0</v>
      </c>
      <c r="R116" s="158">
        <f>'[1]15тест'!K89</f>
        <v>0</v>
      </c>
      <c r="S116" s="158">
        <f>'[1]16тест'!K89</f>
        <v>0</v>
      </c>
      <c r="T116" s="158">
        <f>'[1]17тест'!K89</f>
        <v>0</v>
      </c>
      <c r="U116" s="158">
        <f>'[1]18тест'!K89</f>
        <v>0</v>
      </c>
      <c r="V116" s="158">
        <f>'[1]19тест'!K89</f>
        <v>0</v>
      </c>
      <c r="W116" s="158">
        <f>'[1]20тест'!K89</f>
        <v>0</v>
      </c>
      <c r="X116" s="158">
        <f>'[1]21тест'!K89</f>
        <v>0</v>
      </c>
      <c r="Y116" s="158">
        <f>'[1]22тест'!K89</f>
        <v>0</v>
      </c>
      <c r="Z116" s="158">
        <f>'[1]23тест'!K89</f>
        <v>0</v>
      </c>
      <c r="AA116" s="158">
        <f>'[1]24тест'!K89</f>
        <v>0</v>
      </c>
      <c r="AB116" s="158">
        <f>'[1]25тест'!K89</f>
        <v>0</v>
      </c>
      <c r="AC116" s="159" t="e">
        <f t="shared" si="12"/>
        <v>#DIV/0!</v>
      </c>
      <c r="AD116" s="147">
        <f t="shared" si="13"/>
        <v>0</v>
      </c>
      <c r="AE116" s="160" t="str">
        <f t="shared" si="16"/>
        <v xml:space="preserve"> </v>
      </c>
      <c r="AF116" s="160" t="str">
        <f t="shared" si="16"/>
        <v xml:space="preserve"> </v>
      </c>
      <c r="AG116" s="160" t="str">
        <f t="shared" si="16"/>
        <v xml:space="preserve"> </v>
      </c>
      <c r="AH116" s="160" t="str">
        <f t="shared" si="15"/>
        <v xml:space="preserve"> </v>
      </c>
      <c r="AI116" s="160" t="str">
        <f t="shared" si="15"/>
        <v xml:space="preserve"> </v>
      </c>
      <c r="AJ116" s="160" t="str">
        <f t="shared" si="15"/>
        <v xml:space="preserve"> </v>
      </c>
      <c r="AK116" s="160" t="str">
        <f t="shared" si="15"/>
        <v xml:space="preserve"> </v>
      </c>
      <c r="AL116" s="160" t="str">
        <f t="shared" si="10"/>
        <v xml:space="preserve"> </v>
      </c>
      <c r="AM116" s="160" t="str">
        <f t="shared" si="10"/>
        <v xml:space="preserve"> </v>
      </c>
      <c r="AN116" s="160" t="str">
        <f t="shared" si="10"/>
        <v xml:space="preserve"> </v>
      </c>
      <c r="AO116" s="160" t="str">
        <f t="shared" si="10"/>
        <v xml:space="preserve"> </v>
      </c>
      <c r="AP116" s="160" t="str">
        <f t="shared" si="10"/>
        <v xml:space="preserve"> </v>
      </c>
      <c r="AQ116" s="160" t="str">
        <f t="shared" si="10"/>
        <v xml:space="preserve"> </v>
      </c>
      <c r="AR116" s="160" t="str">
        <f t="shared" si="10"/>
        <v xml:space="preserve"> </v>
      </c>
      <c r="AS116" s="160" t="str">
        <f t="shared" si="10"/>
        <v xml:space="preserve"> </v>
      </c>
      <c r="AT116" s="160" t="str">
        <f t="shared" si="10"/>
        <v xml:space="preserve"> </v>
      </c>
      <c r="AU116" s="160" t="str">
        <f t="shared" si="7"/>
        <v xml:space="preserve"> </v>
      </c>
      <c r="AV116" s="160" t="str">
        <f t="shared" si="7"/>
        <v xml:space="preserve"> </v>
      </c>
      <c r="AW116" s="160" t="str">
        <f t="shared" si="7"/>
        <v xml:space="preserve"> </v>
      </c>
      <c r="AX116" s="160" t="str">
        <f t="shared" si="7"/>
        <v xml:space="preserve"> </v>
      </c>
      <c r="AY116" s="160" t="str">
        <f t="shared" si="6"/>
        <v xml:space="preserve"> </v>
      </c>
      <c r="AZ116" s="160" t="str">
        <f t="shared" si="6"/>
        <v xml:space="preserve"> </v>
      </c>
      <c r="BA116" s="160" t="str">
        <f t="shared" si="6"/>
        <v xml:space="preserve"> </v>
      </c>
      <c r="BB116" s="160" t="str">
        <f t="shared" si="6"/>
        <v xml:space="preserve"> </v>
      </c>
      <c r="BC116" s="160" t="str">
        <f t="shared" si="14"/>
        <v xml:space="preserve"> </v>
      </c>
    </row>
    <row r="117" spans="1:55" s="3" customFormat="1" ht="15.75" hidden="1" customHeight="1" x14ac:dyDescent="0.2">
      <c r="A117" s="155">
        <f>'[1]Впишите фамилии!'!J84</f>
        <v>0</v>
      </c>
      <c r="B117" s="155">
        <f>'[1]Впишите фамилии!'!K84</f>
        <v>0</v>
      </c>
      <c r="C117" s="164">
        <f>'[1]Впишите фамилии!'!L84</f>
        <v>0</v>
      </c>
      <c r="D117" s="155">
        <f>'[1]18.09'!K90</f>
        <v>0</v>
      </c>
      <c r="E117" s="155">
        <f>'[1]6.10'!K90</f>
        <v>0</v>
      </c>
      <c r="F117" s="155">
        <f>'[1]22.10'!K90</f>
        <v>0</v>
      </c>
      <c r="G117" s="155">
        <f>'[1]28.11'!K90</f>
        <v>0</v>
      </c>
      <c r="H117" s="155">
        <f>'[1]10.12'!K90</f>
        <v>0</v>
      </c>
      <c r="I117" s="158">
        <f>'[1]14.01'!K90</f>
        <v>0</v>
      </c>
      <c r="J117" s="158">
        <f>'[1]27.01'!K90</f>
        <v>0</v>
      </c>
      <c r="K117" s="158">
        <f>'[1]5.02'!K90</f>
        <v>0</v>
      </c>
      <c r="L117" s="158">
        <f>'[1]6.02'!K90</f>
        <v>0</v>
      </c>
      <c r="M117" s="158">
        <f>'[1]18.02'!K90</f>
        <v>0</v>
      </c>
      <c r="N117" s="158">
        <f>'[1]11тест'!K90</f>
        <v>0</v>
      </c>
      <c r="O117" s="158">
        <f>'[1]12тест'!K90</f>
        <v>0</v>
      </c>
      <c r="P117" s="158">
        <f>'[1]13тест'!K90</f>
        <v>0</v>
      </c>
      <c r="Q117" s="158">
        <f>'[1]14тест'!K90</f>
        <v>0</v>
      </c>
      <c r="R117" s="158">
        <f>'[1]15тест'!K90</f>
        <v>0</v>
      </c>
      <c r="S117" s="158">
        <f>'[1]16тест'!K90</f>
        <v>0</v>
      </c>
      <c r="T117" s="158">
        <f>'[1]17тест'!K90</f>
        <v>0</v>
      </c>
      <c r="U117" s="158">
        <f>'[1]18тест'!K90</f>
        <v>0</v>
      </c>
      <c r="V117" s="158">
        <f>'[1]19тест'!K90</f>
        <v>0</v>
      </c>
      <c r="W117" s="158">
        <f>'[1]20тест'!K90</f>
        <v>0</v>
      </c>
      <c r="X117" s="158">
        <f>'[1]21тест'!K90</f>
        <v>0</v>
      </c>
      <c r="Y117" s="158">
        <f>'[1]22тест'!K90</f>
        <v>0</v>
      </c>
      <c r="Z117" s="158">
        <f>'[1]23тест'!K90</f>
        <v>0</v>
      </c>
      <c r="AA117" s="158">
        <f>'[1]24тест'!K90</f>
        <v>0</v>
      </c>
      <c r="AB117" s="158">
        <f>'[1]25тест'!K90</f>
        <v>0</v>
      </c>
      <c r="AC117" s="159" t="e">
        <f t="shared" si="12"/>
        <v>#DIV/0!</v>
      </c>
      <c r="AD117" s="147">
        <f t="shared" si="13"/>
        <v>0</v>
      </c>
      <c r="AE117" s="160" t="str">
        <f t="shared" si="16"/>
        <v xml:space="preserve"> </v>
      </c>
      <c r="AF117" s="160" t="str">
        <f t="shared" si="16"/>
        <v xml:space="preserve"> </v>
      </c>
      <c r="AG117" s="160" t="str">
        <f t="shared" si="16"/>
        <v xml:space="preserve"> </v>
      </c>
      <c r="AH117" s="160" t="str">
        <f t="shared" si="15"/>
        <v xml:space="preserve"> </v>
      </c>
      <c r="AI117" s="160" t="str">
        <f t="shared" si="15"/>
        <v xml:space="preserve"> </v>
      </c>
      <c r="AJ117" s="160" t="str">
        <f t="shared" si="15"/>
        <v xml:space="preserve"> </v>
      </c>
      <c r="AK117" s="160" t="str">
        <f t="shared" si="15"/>
        <v xml:space="preserve"> </v>
      </c>
      <c r="AL117" s="160" t="str">
        <f t="shared" si="10"/>
        <v xml:space="preserve"> </v>
      </c>
      <c r="AM117" s="160" t="str">
        <f t="shared" si="10"/>
        <v xml:space="preserve"> </v>
      </c>
      <c r="AN117" s="160" t="str">
        <f t="shared" si="10"/>
        <v xml:space="preserve"> </v>
      </c>
      <c r="AO117" s="160" t="str">
        <f t="shared" ref="AO117:AW145" si="17">IF(N117&gt;0,1," " )</f>
        <v xml:space="preserve"> </v>
      </c>
      <c r="AP117" s="160" t="str">
        <f t="shared" si="17"/>
        <v xml:space="preserve"> </v>
      </c>
      <c r="AQ117" s="160" t="str">
        <f t="shared" si="17"/>
        <v xml:space="preserve"> </v>
      </c>
      <c r="AR117" s="160" t="str">
        <f t="shared" si="17"/>
        <v xml:space="preserve"> </v>
      </c>
      <c r="AS117" s="160" t="str">
        <f t="shared" si="17"/>
        <v xml:space="preserve"> </v>
      </c>
      <c r="AT117" s="160" t="str">
        <f t="shared" si="17"/>
        <v xml:space="preserve"> </v>
      </c>
      <c r="AU117" s="160" t="str">
        <f t="shared" si="7"/>
        <v xml:space="preserve"> </v>
      </c>
      <c r="AV117" s="160" t="str">
        <f t="shared" si="7"/>
        <v xml:space="preserve"> </v>
      </c>
      <c r="AW117" s="160" t="str">
        <f t="shared" si="7"/>
        <v xml:space="preserve"> </v>
      </c>
      <c r="AX117" s="160" t="str">
        <f t="shared" si="7"/>
        <v xml:space="preserve"> </v>
      </c>
      <c r="AY117" s="160" t="str">
        <f t="shared" si="6"/>
        <v xml:space="preserve"> </v>
      </c>
      <c r="AZ117" s="160" t="str">
        <f t="shared" si="6"/>
        <v xml:space="preserve"> </v>
      </c>
      <c r="BA117" s="160" t="str">
        <f t="shared" si="6"/>
        <v xml:space="preserve"> </v>
      </c>
      <c r="BB117" s="160" t="str">
        <f t="shared" si="6"/>
        <v xml:space="preserve"> </v>
      </c>
      <c r="BC117" s="160" t="str">
        <f t="shared" si="14"/>
        <v xml:space="preserve"> </v>
      </c>
    </row>
    <row r="118" spans="1:55" s="3" customFormat="1" ht="15.75" hidden="1" customHeight="1" x14ac:dyDescent="0.2">
      <c r="A118" s="155">
        <f>'[1]Впишите фамилии!'!J85</f>
        <v>0</v>
      </c>
      <c r="B118" s="155">
        <f>'[1]Впишите фамилии!'!K85</f>
        <v>0</v>
      </c>
      <c r="C118" s="164">
        <f>'[1]Впишите фамилии!'!L85</f>
        <v>0</v>
      </c>
      <c r="D118" s="155">
        <f>'[1]18.09'!K91</f>
        <v>0</v>
      </c>
      <c r="E118" s="155">
        <f>'[1]6.10'!K91</f>
        <v>0</v>
      </c>
      <c r="F118" s="155">
        <f>'[1]22.10'!K91</f>
        <v>0</v>
      </c>
      <c r="G118" s="155">
        <f>'[1]28.11'!K91</f>
        <v>0</v>
      </c>
      <c r="H118" s="155">
        <f>'[1]10.12'!K91</f>
        <v>0</v>
      </c>
      <c r="I118" s="158">
        <f>'[1]14.01'!K91</f>
        <v>0</v>
      </c>
      <c r="J118" s="158">
        <f>'[1]27.01'!K91</f>
        <v>0</v>
      </c>
      <c r="K118" s="158">
        <f>'[1]5.02'!K91</f>
        <v>0</v>
      </c>
      <c r="L118" s="158">
        <f>'[1]6.02'!K91</f>
        <v>0</v>
      </c>
      <c r="M118" s="158">
        <f>'[1]18.02'!K91</f>
        <v>0</v>
      </c>
      <c r="N118" s="158">
        <f>'[1]11тест'!K91</f>
        <v>0</v>
      </c>
      <c r="O118" s="158">
        <f>'[1]12тест'!K91</f>
        <v>0</v>
      </c>
      <c r="P118" s="158">
        <f>'[1]13тест'!K91</f>
        <v>0</v>
      </c>
      <c r="Q118" s="158">
        <f>'[1]14тест'!K91</f>
        <v>0</v>
      </c>
      <c r="R118" s="158">
        <f>'[1]15тест'!K91</f>
        <v>0</v>
      </c>
      <c r="S118" s="158">
        <f>'[1]16тест'!K91</f>
        <v>0</v>
      </c>
      <c r="T118" s="158">
        <f>'[1]17тест'!K91</f>
        <v>0</v>
      </c>
      <c r="U118" s="158">
        <f>'[1]18тест'!K91</f>
        <v>0</v>
      </c>
      <c r="V118" s="158">
        <f>'[1]19тест'!K91</f>
        <v>0</v>
      </c>
      <c r="W118" s="158">
        <f>'[1]20тест'!K91</f>
        <v>0</v>
      </c>
      <c r="X118" s="158">
        <f>'[1]21тест'!K91</f>
        <v>0</v>
      </c>
      <c r="Y118" s="158">
        <f>'[1]22тест'!K91</f>
        <v>0</v>
      </c>
      <c r="Z118" s="158">
        <f>'[1]23тест'!K91</f>
        <v>0</v>
      </c>
      <c r="AA118" s="158">
        <f>'[1]24тест'!K91</f>
        <v>0</v>
      </c>
      <c r="AB118" s="158">
        <f>'[1]25тест'!K91</f>
        <v>0</v>
      </c>
      <c r="AC118" s="159" t="e">
        <f t="shared" si="12"/>
        <v>#DIV/0!</v>
      </c>
      <c r="AD118" s="147">
        <f t="shared" si="13"/>
        <v>0</v>
      </c>
      <c r="AE118" s="160" t="str">
        <f t="shared" si="16"/>
        <v xml:space="preserve"> </v>
      </c>
      <c r="AF118" s="160" t="str">
        <f t="shared" si="16"/>
        <v xml:space="preserve"> </v>
      </c>
      <c r="AG118" s="160" t="str">
        <f t="shared" si="16"/>
        <v xml:space="preserve"> </v>
      </c>
      <c r="AH118" s="160" t="str">
        <f t="shared" si="15"/>
        <v xml:space="preserve"> </v>
      </c>
      <c r="AI118" s="160" t="str">
        <f t="shared" si="15"/>
        <v xml:space="preserve"> </v>
      </c>
      <c r="AJ118" s="160" t="str">
        <f t="shared" si="15"/>
        <v xml:space="preserve"> </v>
      </c>
      <c r="AK118" s="160" t="str">
        <f t="shared" si="15"/>
        <v xml:space="preserve"> </v>
      </c>
      <c r="AL118" s="160" t="str">
        <f t="shared" si="15"/>
        <v xml:space="preserve"> </v>
      </c>
      <c r="AM118" s="160" t="str">
        <f t="shared" si="15"/>
        <v xml:space="preserve"> </v>
      </c>
      <c r="AN118" s="160" t="str">
        <f t="shared" si="15"/>
        <v xml:space="preserve"> </v>
      </c>
      <c r="AO118" s="160" t="str">
        <f t="shared" si="17"/>
        <v xml:space="preserve"> </v>
      </c>
      <c r="AP118" s="160" t="str">
        <f t="shared" si="17"/>
        <v xml:space="preserve"> </v>
      </c>
      <c r="AQ118" s="160" t="str">
        <f t="shared" si="17"/>
        <v xml:space="preserve"> </v>
      </c>
      <c r="AR118" s="160" t="str">
        <f t="shared" si="17"/>
        <v xml:space="preserve"> </v>
      </c>
      <c r="AS118" s="160" t="str">
        <f t="shared" si="17"/>
        <v xml:space="preserve"> </v>
      </c>
      <c r="AT118" s="160" t="str">
        <f t="shared" si="17"/>
        <v xml:space="preserve"> </v>
      </c>
      <c r="AU118" s="160" t="str">
        <f t="shared" si="7"/>
        <v xml:space="preserve"> </v>
      </c>
      <c r="AV118" s="160" t="str">
        <f t="shared" si="7"/>
        <v xml:space="preserve"> </v>
      </c>
      <c r="AW118" s="160" t="str">
        <f t="shared" si="7"/>
        <v xml:space="preserve"> </v>
      </c>
      <c r="AX118" s="160" t="str">
        <f t="shared" si="7"/>
        <v xml:space="preserve"> </v>
      </c>
      <c r="AY118" s="160" t="str">
        <f t="shared" si="6"/>
        <v xml:space="preserve"> </v>
      </c>
      <c r="AZ118" s="160" t="str">
        <f t="shared" si="6"/>
        <v xml:space="preserve"> </v>
      </c>
      <c r="BA118" s="160" t="str">
        <f t="shared" si="6"/>
        <v xml:space="preserve"> </v>
      </c>
      <c r="BB118" s="160" t="str">
        <f t="shared" si="6"/>
        <v xml:space="preserve"> </v>
      </c>
      <c r="BC118" s="160" t="str">
        <f t="shared" si="14"/>
        <v xml:space="preserve"> </v>
      </c>
    </row>
    <row r="119" spans="1:55" s="3" customFormat="1" ht="15.75" hidden="1" customHeight="1" x14ac:dyDescent="0.2">
      <c r="A119" s="166">
        <f>'[1]Впишите фамилии!'!J86</f>
        <v>0</v>
      </c>
      <c r="B119" s="166">
        <f>'[1]Впишите фамилии!'!K86</f>
        <v>0</v>
      </c>
      <c r="C119" s="164">
        <f>'[1]Впишите фамилии!'!L86</f>
        <v>0</v>
      </c>
      <c r="D119" s="155">
        <f>'[1]18.09'!K92</f>
        <v>0</v>
      </c>
      <c r="E119" s="155">
        <f>'[1]6.10'!K92</f>
        <v>0</v>
      </c>
      <c r="F119" s="155">
        <f>'[1]22.10'!K92</f>
        <v>0</v>
      </c>
      <c r="G119" s="155">
        <f>'[1]28.11'!K92</f>
        <v>0</v>
      </c>
      <c r="H119" s="155">
        <f>'[1]10.12'!K92</f>
        <v>0</v>
      </c>
      <c r="I119" s="158">
        <f>'[1]14.01'!K92</f>
        <v>0</v>
      </c>
      <c r="J119" s="158">
        <f>'[1]27.01'!K92</f>
        <v>0</v>
      </c>
      <c r="K119" s="158">
        <f>'[1]5.02'!K92</f>
        <v>0</v>
      </c>
      <c r="L119" s="158">
        <f>'[1]6.02'!K92</f>
        <v>0</v>
      </c>
      <c r="M119" s="158">
        <f>'[1]18.02'!K92</f>
        <v>0</v>
      </c>
      <c r="N119" s="158">
        <f>'[1]11тест'!K92</f>
        <v>0</v>
      </c>
      <c r="O119" s="158">
        <f>'[1]12тест'!K92</f>
        <v>0</v>
      </c>
      <c r="P119" s="158">
        <f>'[1]13тест'!K92</f>
        <v>0</v>
      </c>
      <c r="Q119" s="158">
        <f>'[1]14тест'!K92</f>
        <v>0</v>
      </c>
      <c r="R119" s="158">
        <f>'[1]15тест'!K92</f>
        <v>0</v>
      </c>
      <c r="S119" s="158">
        <f>'[1]16тест'!K92</f>
        <v>0</v>
      </c>
      <c r="T119" s="158">
        <f>'[1]17тест'!K92</f>
        <v>0</v>
      </c>
      <c r="U119" s="158">
        <f>'[1]18тест'!K92</f>
        <v>0</v>
      </c>
      <c r="V119" s="158">
        <f>'[1]19тест'!K92</f>
        <v>0</v>
      </c>
      <c r="W119" s="158">
        <f>'[1]20тест'!K92</f>
        <v>0</v>
      </c>
      <c r="X119" s="158">
        <f>'[1]21тест'!K92</f>
        <v>0</v>
      </c>
      <c r="Y119" s="158">
        <f>'[1]22тест'!K92</f>
        <v>0</v>
      </c>
      <c r="Z119" s="158">
        <f>'[1]23тест'!K92</f>
        <v>0</v>
      </c>
      <c r="AA119" s="158">
        <f>'[1]24тест'!K92</f>
        <v>0</v>
      </c>
      <c r="AB119" s="158">
        <f>'[1]25тест'!K92</f>
        <v>0</v>
      </c>
      <c r="AC119" s="159" t="e">
        <f t="shared" si="12"/>
        <v>#DIV/0!</v>
      </c>
      <c r="AD119" s="147">
        <f t="shared" si="13"/>
        <v>0</v>
      </c>
      <c r="AE119" s="160" t="str">
        <f t="shared" si="16"/>
        <v xml:space="preserve"> </v>
      </c>
      <c r="AF119" s="160" t="str">
        <f t="shared" si="16"/>
        <v xml:space="preserve"> </v>
      </c>
      <c r="AG119" s="160" t="str">
        <f t="shared" si="16"/>
        <v xml:space="preserve"> </v>
      </c>
      <c r="AH119" s="160" t="str">
        <f t="shared" si="15"/>
        <v xml:space="preserve"> </v>
      </c>
      <c r="AI119" s="160" t="str">
        <f t="shared" si="15"/>
        <v xml:space="preserve"> </v>
      </c>
      <c r="AJ119" s="160" t="str">
        <f t="shared" si="15"/>
        <v xml:space="preserve"> </v>
      </c>
      <c r="AK119" s="160" t="str">
        <f t="shared" si="15"/>
        <v xml:space="preserve"> </v>
      </c>
      <c r="AL119" s="160" t="str">
        <f t="shared" si="15"/>
        <v xml:space="preserve"> </v>
      </c>
      <c r="AM119" s="160" t="str">
        <f t="shared" si="15"/>
        <v xml:space="preserve"> </v>
      </c>
      <c r="AN119" s="160" t="str">
        <f t="shared" si="15"/>
        <v xml:space="preserve"> </v>
      </c>
      <c r="AO119" s="160" t="str">
        <f t="shared" si="17"/>
        <v xml:space="preserve"> </v>
      </c>
      <c r="AP119" s="160" t="str">
        <f t="shared" si="17"/>
        <v xml:space="preserve"> </v>
      </c>
      <c r="AQ119" s="160" t="str">
        <f t="shared" si="17"/>
        <v xml:space="preserve"> </v>
      </c>
      <c r="AR119" s="160" t="str">
        <f t="shared" si="17"/>
        <v xml:space="preserve"> </v>
      </c>
      <c r="AS119" s="160" t="str">
        <f t="shared" si="17"/>
        <v xml:space="preserve"> </v>
      </c>
      <c r="AT119" s="160" t="str">
        <f t="shared" si="17"/>
        <v xml:space="preserve"> </v>
      </c>
      <c r="AU119" s="160" t="str">
        <f t="shared" si="7"/>
        <v xml:space="preserve"> </v>
      </c>
      <c r="AV119" s="160" t="str">
        <f t="shared" si="7"/>
        <v xml:space="preserve"> </v>
      </c>
      <c r="AW119" s="160" t="str">
        <f t="shared" si="7"/>
        <v xml:space="preserve"> </v>
      </c>
      <c r="AX119" s="160" t="str">
        <f t="shared" si="7"/>
        <v xml:space="preserve"> </v>
      </c>
      <c r="AY119" s="160" t="str">
        <f t="shared" si="6"/>
        <v xml:space="preserve"> </v>
      </c>
      <c r="AZ119" s="160" t="str">
        <f t="shared" si="6"/>
        <v xml:space="preserve"> </v>
      </c>
      <c r="BA119" s="160" t="str">
        <f t="shared" si="6"/>
        <v xml:space="preserve"> </v>
      </c>
      <c r="BB119" s="160" t="str">
        <f t="shared" si="6"/>
        <v xml:space="preserve"> </v>
      </c>
      <c r="BC119" s="160" t="str">
        <f t="shared" si="14"/>
        <v xml:space="preserve"> </v>
      </c>
    </row>
    <row r="120" spans="1:55" s="3" customFormat="1" ht="15.75" hidden="1" customHeight="1" x14ac:dyDescent="0.2">
      <c r="A120" s="166">
        <f>'[1]Впишите фамилии!'!J87</f>
        <v>0</v>
      </c>
      <c r="B120" s="166">
        <f>'[1]Впишите фамилии!'!K87</f>
        <v>0</v>
      </c>
      <c r="C120" s="164">
        <f>'[1]Впишите фамилии!'!L87</f>
        <v>0</v>
      </c>
      <c r="D120" s="155">
        <f>'[1]18.09'!K93</f>
        <v>0</v>
      </c>
      <c r="E120" s="155">
        <f>'[1]6.10'!K93</f>
        <v>0</v>
      </c>
      <c r="F120" s="155">
        <f>'[1]22.10'!K93</f>
        <v>0</v>
      </c>
      <c r="G120" s="155">
        <f>'[1]28.11'!K93</f>
        <v>0</v>
      </c>
      <c r="H120" s="155">
        <f>'[1]10.12'!K93</f>
        <v>0</v>
      </c>
      <c r="I120" s="158">
        <f>'[1]14.01'!K93</f>
        <v>0</v>
      </c>
      <c r="J120" s="158">
        <f>'[1]27.01'!K93</f>
        <v>0</v>
      </c>
      <c r="K120" s="158">
        <f>'[1]5.02'!K93</f>
        <v>0</v>
      </c>
      <c r="L120" s="158">
        <f>'[1]6.02'!K93</f>
        <v>0</v>
      </c>
      <c r="M120" s="158">
        <f>'[1]18.02'!K93</f>
        <v>0</v>
      </c>
      <c r="N120" s="158">
        <f>'[1]11тест'!K93</f>
        <v>0</v>
      </c>
      <c r="O120" s="158">
        <f>'[1]12тест'!K93</f>
        <v>0</v>
      </c>
      <c r="P120" s="158">
        <f>'[1]13тест'!K93</f>
        <v>0</v>
      </c>
      <c r="Q120" s="158">
        <f>'[1]14тест'!K93</f>
        <v>0</v>
      </c>
      <c r="R120" s="158">
        <f>'[1]15тест'!K93</f>
        <v>0</v>
      </c>
      <c r="S120" s="158">
        <f>'[1]16тест'!K93</f>
        <v>0</v>
      </c>
      <c r="T120" s="158">
        <f>'[1]17тест'!K93</f>
        <v>0</v>
      </c>
      <c r="U120" s="158">
        <f>'[1]18тест'!K93</f>
        <v>0</v>
      </c>
      <c r="V120" s="158">
        <f>'[1]19тест'!K93</f>
        <v>0</v>
      </c>
      <c r="W120" s="158">
        <f>'[1]20тест'!K93</f>
        <v>0</v>
      </c>
      <c r="X120" s="158">
        <f>'[1]21тест'!K93</f>
        <v>0</v>
      </c>
      <c r="Y120" s="158">
        <f>'[1]22тест'!K93</f>
        <v>0</v>
      </c>
      <c r="Z120" s="158">
        <f>'[1]23тест'!K93</f>
        <v>0</v>
      </c>
      <c r="AA120" s="158">
        <f>'[1]24тест'!K93</f>
        <v>0</v>
      </c>
      <c r="AB120" s="158">
        <f>'[1]25тест'!K93</f>
        <v>0</v>
      </c>
      <c r="AC120" s="159" t="e">
        <f t="shared" si="12"/>
        <v>#DIV/0!</v>
      </c>
      <c r="AD120" s="147">
        <f t="shared" si="13"/>
        <v>0</v>
      </c>
      <c r="AE120" s="160" t="str">
        <f t="shared" si="16"/>
        <v xml:space="preserve"> </v>
      </c>
      <c r="AF120" s="160" t="str">
        <f t="shared" si="16"/>
        <v xml:space="preserve"> </v>
      </c>
      <c r="AG120" s="160" t="str">
        <f t="shared" si="16"/>
        <v xml:space="preserve"> </v>
      </c>
      <c r="AH120" s="160" t="str">
        <f t="shared" si="15"/>
        <v xml:space="preserve"> </v>
      </c>
      <c r="AI120" s="160" t="str">
        <f t="shared" si="15"/>
        <v xml:space="preserve"> </v>
      </c>
      <c r="AJ120" s="160" t="str">
        <f t="shared" si="15"/>
        <v xml:space="preserve"> </v>
      </c>
      <c r="AK120" s="160" t="str">
        <f t="shared" si="15"/>
        <v xml:space="preserve"> </v>
      </c>
      <c r="AL120" s="160" t="str">
        <f t="shared" si="15"/>
        <v xml:space="preserve"> </v>
      </c>
      <c r="AM120" s="160" t="str">
        <f t="shared" si="15"/>
        <v xml:space="preserve"> </v>
      </c>
      <c r="AN120" s="160" t="str">
        <f t="shared" si="15"/>
        <v xml:space="preserve"> </v>
      </c>
      <c r="AO120" s="160" t="str">
        <f t="shared" si="17"/>
        <v xml:space="preserve"> </v>
      </c>
      <c r="AP120" s="160" t="str">
        <f t="shared" si="17"/>
        <v xml:space="preserve"> </v>
      </c>
      <c r="AQ120" s="160" t="str">
        <f t="shared" si="17"/>
        <v xml:space="preserve"> </v>
      </c>
      <c r="AR120" s="160" t="str">
        <f t="shared" si="17"/>
        <v xml:space="preserve"> </v>
      </c>
      <c r="AS120" s="160" t="str">
        <f t="shared" si="17"/>
        <v xml:space="preserve"> </v>
      </c>
      <c r="AT120" s="160" t="str">
        <f t="shared" si="17"/>
        <v xml:space="preserve"> </v>
      </c>
      <c r="AU120" s="160" t="str">
        <f t="shared" si="7"/>
        <v xml:space="preserve"> </v>
      </c>
      <c r="AV120" s="160" t="str">
        <f t="shared" si="7"/>
        <v xml:space="preserve"> </v>
      </c>
      <c r="AW120" s="160" t="str">
        <f t="shared" si="7"/>
        <v xml:space="preserve"> </v>
      </c>
      <c r="AX120" s="160" t="str">
        <f t="shared" ref="AX120:BB148" si="18">IF(W120&gt;0,1," " )</f>
        <v xml:space="preserve"> </v>
      </c>
      <c r="AY120" s="160" t="str">
        <f t="shared" si="18"/>
        <v xml:space="preserve"> </v>
      </c>
      <c r="AZ120" s="160" t="str">
        <f t="shared" si="18"/>
        <v xml:space="preserve"> </v>
      </c>
      <c r="BA120" s="160" t="str">
        <f t="shared" si="18"/>
        <v xml:space="preserve"> </v>
      </c>
      <c r="BB120" s="160" t="str">
        <f t="shared" si="18"/>
        <v xml:space="preserve"> </v>
      </c>
      <c r="BC120" s="160" t="str">
        <f t="shared" si="14"/>
        <v xml:space="preserve"> </v>
      </c>
    </row>
    <row r="121" spans="1:55" s="3" customFormat="1" ht="15.75" hidden="1" customHeight="1" x14ac:dyDescent="0.2">
      <c r="A121" s="166">
        <f>'[1]Впишите фамилии!'!J88</f>
        <v>0</v>
      </c>
      <c r="B121" s="166">
        <f>'[1]Впишите фамилии!'!K88</f>
        <v>0</v>
      </c>
      <c r="C121" s="164">
        <f>'[1]Впишите фамилии!'!L88</f>
        <v>0</v>
      </c>
      <c r="D121" s="155">
        <f>'[1]18.09'!K94</f>
        <v>0</v>
      </c>
      <c r="E121" s="155">
        <f>'[1]6.10'!K94</f>
        <v>0</v>
      </c>
      <c r="F121" s="155">
        <f>'[1]22.10'!K94</f>
        <v>0</v>
      </c>
      <c r="G121" s="155">
        <f>'[1]28.11'!K94</f>
        <v>0</v>
      </c>
      <c r="H121" s="155">
        <f>'[1]10.12'!K94</f>
        <v>0</v>
      </c>
      <c r="I121" s="158">
        <f>'[1]14.01'!K94</f>
        <v>0</v>
      </c>
      <c r="J121" s="158">
        <f>'[1]27.01'!K94</f>
        <v>0</v>
      </c>
      <c r="K121" s="158">
        <f>'[1]5.02'!K94</f>
        <v>0</v>
      </c>
      <c r="L121" s="158">
        <f>'[1]6.02'!K94</f>
        <v>0</v>
      </c>
      <c r="M121" s="158">
        <f>'[1]18.02'!K94</f>
        <v>0</v>
      </c>
      <c r="N121" s="158">
        <f>'[1]11тест'!K94</f>
        <v>0</v>
      </c>
      <c r="O121" s="158">
        <f>'[1]12тест'!K94</f>
        <v>0</v>
      </c>
      <c r="P121" s="158">
        <f>'[1]13тест'!K94</f>
        <v>0</v>
      </c>
      <c r="Q121" s="158">
        <f>'[1]14тест'!K94</f>
        <v>0</v>
      </c>
      <c r="R121" s="158">
        <f>'[1]15тест'!K94</f>
        <v>0</v>
      </c>
      <c r="S121" s="158">
        <f>'[1]16тест'!K94</f>
        <v>0</v>
      </c>
      <c r="T121" s="158">
        <f>'[1]17тест'!K94</f>
        <v>0</v>
      </c>
      <c r="U121" s="158">
        <f>'[1]18тест'!K94</f>
        <v>0</v>
      </c>
      <c r="V121" s="158">
        <f>'[1]19тест'!K94</f>
        <v>0</v>
      </c>
      <c r="W121" s="158">
        <f>'[1]20тест'!K94</f>
        <v>0</v>
      </c>
      <c r="X121" s="158">
        <f>'[1]21тест'!K94</f>
        <v>0</v>
      </c>
      <c r="Y121" s="158">
        <f>'[1]22тест'!K94</f>
        <v>0</v>
      </c>
      <c r="Z121" s="158">
        <f>'[1]23тест'!K94</f>
        <v>0</v>
      </c>
      <c r="AA121" s="158">
        <f>'[1]24тест'!K94</f>
        <v>0</v>
      </c>
      <c r="AB121" s="158">
        <f>'[1]25тест'!K94</f>
        <v>0</v>
      </c>
      <c r="AC121" s="159" t="e">
        <f t="shared" si="12"/>
        <v>#DIV/0!</v>
      </c>
      <c r="AD121" s="147">
        <f t="shared" si="13"/>
        <v>0</v>
      </c>
      <c r="AE121" s="160" t="str">
        <f t="shared" si="16"/>
        <v xml:space="preserve"> </v>
      </c>
      <c r="AF121" s="160" t="str">
        <f t="shared" si="16"/>
        <v xml:space="preserve"> </v>
      </c>
      <c r="AG121" s="160" t="str">
        <f t="shared" si="16"/>
        <v xml:space="preserve"> </v>
      </c>
      <c r="AH121" s="160" t="str">
        <f t="shared" si="15"/>
        <v xml:space="preserve"> </v>
      </c>
      <c r="AI121" s="160" t="str">
        <f t="shared" si="15"/>
        <v xml:space="preserve"> </v>
      </c>
      <c r="AJ121" s="160" t="str">
        <f t="shared" si="15"/>
        <v xml:space="preserve"> </v>
      </c>
      <c r="AK121" s="160" t="str">
        <f t="shared" si="15"/>
        <v xml:space="preserve"> </v>
      </c>
      <c r="AL121" s="160" t="str">
        <f t="shared" si="15"/>
        <v xml:space="preserve"> </v>
      </c>
      <c r="AM121" s="160" t="str">
        <f t="shared" si="15"/>
        <v xml:space="preserve"> </v>
      </c>
      <c r="AN121" s="160" t="str">
        <f t="shared" si="15"/>
        <v xml:space="preserve"> </v>
      </c>
      <c r="AO121" s="160" t="str">
        <f t="shared" si="17"/>
        <v xml:space="preserve"> </v>
      </c>
      <c r="AP121" s="160" t="str">
        <f t="shared" si="17"/>
        <v xml:space="preserve"> </v>
      </c>
      <c r="AQ121" s="160" t="str">
        <f t="shared" si="17"/>
        <v xml:space="preserve"> </v>
      </c>
      <c r="AR121" s="160" t="str">
        <f t="shared" si="17"/>
        <v xml:space="preserve"> </v>
      </c>
      <c r="AS121" s="160" t="str">
        <f t="shared" si="17"/>
        <v xml:space="preserve"> </v>
      </c>
      <c r="AT121" s="160" t="str">
        <f t="shared" si="17"/>
        <v xml:space="preserve"> </v>
      </c>
      <c r="AU121" s="160" t="str">
        <f t="shared" si="17"/>
        <v xml:space="preserve"> </v>
      </c>
      <c r="AV121" s="160" t="str">
        <f t="shared" si="17"/>
        <v xml:space="preserve"> </v>
      </c>
      <c r="AW121" s="160" t="str">
        <f t="shared" si="17"/>
        <v xml:space="preserve"> </v>
      </c>
      <c r="AX121" s="160" t="str">
        <f t="shared" si="18"/>
        <v xml:space="preserve"> </v>
      </c>
      <c r="AY121" s="160" t="str">
        <f t="shared" si="18"/>
        <v xml:space="preserve"> </v>
      </c>
      <c r="AZ121" s="160" t="str">
        <f t="shared" si="18"/>
        <v xml:space="preserve"> </v>
      </c>
      <c r="BA121" s="160" t="str">
        <f t="shared" si="18"/>
        <v xml:space="preserve"> </v>
      </c>
      <c r="BB121" s="160" t="str">
        <f t="shared" si="18"/>
        <v xml:space="preserve"> </v>
      </c>
      <c r="BC121" s="160" t="str">
        <f t="shared" si="14"/>
        <v xml:space="preserve"> </v>
      </c>
    </row>
    <row r="122" spans="1:55" s="3" customFormat="1" ht="15.75" hidden="1" customHeight="1" x14ac:dyDescent="0.2">
      <c r="A122" s="166">
        <f>'[1]Впишите фамилии!'!J89</f>
        <v>0</v>
      </c>
      <c r="B122" s="166">
        <f>'[1]Впишите фамилии!'!K89</f>
        <v>0</v>
      </c>
      <c r="C122" s="164">
        <f>'[1]Впишите фамилии!'!L89</f>
        <v>0</v>
      </c>
      <c r="D122" s="155">
        <f>'[1]18.09'!K95</f>
        <v>0</v>
      </c>
      <c r="E122" s="155">
        <f>'[1]6.10'!K95</f>
        <v>0</v>
      </c>
      <c r="F122" s="155">
        <f>'[1]22.10'!K95</f>
        <v>0</v>
      </c>
      <c r="G122" s="155">
        <f>'[1]28.11'!K95</f>
        <v>0</v>
      </c>
      <c r="H122" s="155">
        <f>'[1]10.12'!K95</f>
        <v>0</v>
      </c>
      <c r="I122" s="158">
        <f>'[1]14.01'!K95</f>
        <v>0</v>
      </c>
      <c r="J122" s="158">
        <f>'[1]27.01'!K95</f>
        <v>0</v>
      </c>
      <c r="K122" s="158">
        <f>'[1]5.02'!K95</f>
        <v>0</v>
      </c>
      <c r="L122" s="158">
        <f>'[1]6.02'!K95</f>
        <v>0</v>
      </c>
      <c r="M122" s="158">
        <f>'[1]18.02'!K95</f>
        <v>0</v>
      </c>
      <c r="N122" s="158">
        <f>'[1]11тест'!K95</f>
        <v>0</v>
      </c>
      <c r="O122" s="158">
        <f>'[1]12тест'!K95</f>
        <v>0</v>
      </c>
      <c r="P122" s="158">
        <f>'[1]13тест'!K95</f>
        <v>0</v>
      </c>
      <c r="Q122" s="158">
        <f>'[1]14тест'!K95</f>
        <v>0</v>
      </c>
      <c r="R122" s="158">
        <f>'[1]15тест'!K95</f>
        <v>0</v>
      </c>
      <c r="S122" s="158">
        <f>'[1]16тест'!K95</f>
        <v>0</v>
      </c>
      <c r="T122" s="158">
        <f>'[1]17тест'!K95</f>
        <v>0</v>
      </c>
      <c r="U122" s="158">
        <f>'[1]18тест'!K95</f>
        <v>0</v>
      </c>
      <c r="V122" s="158">
        <f>'[1]19тест'!K95</f>
        <v>0</v>
      </c>
      <c r="W122" s="158">
        <f>'[1]20тест'!K95</f>
        <v>0</v>
      </c>
      <c r="X122" s="158">
        <f>'[1]21тест'!K95</f>
        <v>0</v>
      </c>
      <c r="Y122" s="158">
        <f>'[1]22тест'!K95</f>
        <v>0</v>
      </c>
      <c r="Z122" s="158">
        <f>'[1]23тест'!K95</f>
        <v>0</v>
      </c>
      <c r="AA122" s="158">
        <f>'[1]24тест'!K95</f>
        <v>0</v>
      </c>
      <c r="AB122" s="158">
        <f>'[1]25тест'!K95</f>
        <v>0</v>
      </c>
      <c r="AC122" s="159" t="e">
        <f t="shared" si="12"/>
        <v>#DIV/0!</v>
      </c>
      <c r="AD122" s="147">
        <f t="shared" si="13"/>
        <v>0</v>
      </c>
      <c r="AE122" s="160" t="str">
        <f t="shared" si="16"/>
        <v xml:space="preserve"> </v>
      </c>
      <c r="AF122" s="160" t="str">
        <f t="shared" si="16"/>
        <v xml:space="preserve"> </v>
      </c>
      <c r="AG122" s="160" t="str">
        <f t="shared" si="16"/>
        <v xml:space="preserve"> </v>
      </c>
      <c r="AH122" s="160" t="str">
        <f t="shared" si="15"/>
        <v xml:space="preserve"> </v>
      </c>
      <c r="AI122" s="160" t="str">
        <f t="shared" si="15"/>
        <v xml:space="preserve"> </v>
      </c>
      <c r="AJ122" s="160" t="str">
        <f t="shared" si="15"/>
        <v xml:space="preserve"> </v>
      </c>
      <c r="AK122" s="160" t="str">
        <f t="shared" si="15"/>
        <v xml:space="preserve"> </v>
      </c>
      <c r="AL122" s="160" t="str">
        <f t="shared" si="15"/>
        <v xml:space="preserve"> </v>
      </c>
      <c r="AM122" s="160" t="str">
        <f t="shared" si="15"/>
        <v xml:space="preserve"> </v>
      </c>
      <c r="AN122" s="160" t="str">
        <f t="shared" si="15"/>
        <v xml:space="preserve"> </v>
      </c>
      <c r="AO122" s="160" t="str">
        <f t="shared" si="17"/>
        <v xml:space="preserve"> </v>
      </c>
      <c r="AP122" s="160" t="str">
        <f t="shared" si="17"/>
        <v xml:space="preserve"> </v>
      </c>
      <c r="AQ122" s="160" t="str">
        <f t="shared" si="17"/>
        <v xml:space="preserve"> </v>
      </c>
      <c r="AR122" s="160" t="str">
        <f t="shared" si="17"/>
        <v xml:space="preserve"> </v>
      </c>
      <c r="AS122" s="160" t="str">
        <f t="shared" si="17"/>
        <v xml:space="preserve"> </v>
      </c>
      <c r="AT122" s="160" t="str">
        <f t="shared" si="17"/>
        <v xml:space="preserve"> </v>
      </c>
      <c r="AU122" s="160" t="str">
        <f t="shared" si="17"/>
        <v xml:space="preserve"> </v>
      </c>
      <c r="AV122" s="160" t="str">
        <f t="shared" si="17"/>
        <v xml:space="preserve"> </v>
      </c>
      <c r="AW122" s="160" t="str">
        <f t="shared" si="17"/>
        <v xml:space="preserve"> </v>
      </c>
      <c r="AX122" s="160" t="str">
        <f t="shared" si="18"/>
        <v xml:space="preserve"> </v>
      </c>
      <c r="AY122" s="160" t="str">
        <f t="shared" si="18"/>
        <v xml:space="preserve"> </v>
      </c>
      <c r="AZ122" s="160" t="str">
        <f t="shared" si="18"/>
        <v xml:space="preserve"> </v>
      </c>
      <c r="BA122" s="160" t="str">
        <f t="shared" si="18"/>
        <v xml:space="preserve"> </v>
      </c>
      <c r="BB122" s="160" t="str">
        <f t="shared" si="18"/>
        <v xml:space="preserve"> </v>
      </c>
      <c r="BC122" s="160" t="str">
        <f t="shared" si="14"/>
        <v xml:space="preserve"> </v>
      </c>
    </row>
    <row r="123" spans="1:55" s="3" customFormat="1" ht="15.75" customHeight="1" x14ac:dyDescent="0.2">
      <c r="A123" s="155"/>
      <c r="B123" s="166">
        <f>'[1]Впишите фамилии!'!K90</f>
        <v>0</v>
      </c>
      <c r="C123" s="167" t="s">
        <v>39</v>
      </c>
      <c r="D123" s="163">
        <f>'[1]18.09'!K96</f>
        <v>54.875</v>
      </c>
      <c r="E123" s="163">
        <f>'[1]6.10'!K96</f>
        <v>50.875</v>
      </c>
      <c r="F123" s="163">
        <f>'[1]22.10'!K96</f>
        <v>51.583333333333336</v>
      </c>
      <c r="G123" s="163">
        <f>'[1]28.11'!K96</f>
        <v>52.93333333333333</v>
      </c>
      <c r="H123" s="143">
        <f>'[1]10.12'!K96</f>
        <v>52.9375</v>
      </c>
      <c r="I123" s="168">
        <f>'[1]14.01'!K96</f>
        <v>62.071428571428569</v>
      </c>
      <c r="J123" s="163">
        <f>'[1]27.01'!K96</f>
        <v>78.615384615384613</v>
      </c>
      <c r="K123" s="163">
        <f>'[1]5.02'!K96</f>
        <v>72.071428571428569</v>
      </c>
      <c r="L123" s="168">
        <f>'[1]6.02'!K96</f>
        <v>78.083333333333329</v>
      </c>
      <c r="M123" s="168">
        <f>'[1]18.02'!K96</f>
        <v>70.25</v>
      </c>
      <c r="N123" s="168">
        <f>'[1]11тест'!K96</f>
        <v>0</v>
      </c>
      <c r="O123" s="168">
        <f>'[1]12тест'!K96</f>
        <v>0</v>
      </c>
      <c r="P123" s="168">
        <f>'[1]13тест'!K96</f>
        <v>0</v>
      </c>
      <c r="Q123" s="168">
        <f>'[1]14тест'!K96</f>
        <v>0</v>
      </c>
      <c r="R123" s="168">
        <f>'[1]15тест'!K96</f>
        <v>0</v>
      </c>
      <c r="S123" s="168">
        <f>'[1]16тест'!K96</f>
        <v>0</v>
      </c>
      <c r="T123" s="168">
        <f>'[1]17тест'!K96</f>
        <v>0</v>
      </c>
      <c r="U123" s="168">
        <f>'[1]18тест'!K96</f>
        <v>0</v>
      </c>
      <c r="V123" s="168">
        <f>'[1]19тест'!K96</f>
        <v>0</v>
      </c>
      <c r="W123" s="168">
        <f>'[1]20тест'!K96</f>
        <v>0</v>
      </c>
      <c r="X123" s="168">
        <f>'[1]21тест'!K96</f>
        <v>0</v>
      </c>
      <c r="Y123" s="168">
        <f>'[1]22тест'!K96</f>
        <v>0</v>
      </c>
      <c r="Z123" s="168">
        <f>'[1]23тест'!K96</f>
        <v>0</v>
      </c>
      <c r="AA123" s="168">
        <f>'[1]24тест'!K96</f>
        <v>0</v>
      </c>
      <c r="AB123" s="168">
        <f>'[1]25тест'!K96</f>
        <v>0</v>
      </c>
      <c r="AC123" s="159">
        <f t="shared" si="12"/>
        <v>62.429574175824179</v>
      </c>
      <c r="AD123" s="147">
        <f t="shared" si="13"/>
        <v>10</v>
      </c>
      <c r="AE123" s="160">
        <f t="shared" si="16"/>
        <v>1</v>
      </c>
      <c r="AF123" s="160">
        <f t="shared" si="16"/>
        <v>1</v>
      </c>
      <c r="AG123" s="160">
        <f t="shared" si="16"/>
        <v>1</v>
      </c>
      <c r="AH123" s="160">
        <f t="shared" si="15"/>
        <v>1</v>
      </c>
      <c r="AI123" s="160">
        <f t="shared" si="15"/>
        <v>1</v>
      </c>
      <c r="AJ123" s="160">
        <f t="shared" si="15"/>
        <v>1</v>
      </c>
      <c r="AK123" s="160">
        <f t="shared" si="15"/>
        <v>1</v>
      </c>
      <c r="AL123" s="160">
        <f t="shared" si="15"/>
        <v>1</v>
      </c>
      <c r="AM123" s="160">
        <f t="shared" si="15"/>
        <v>1</v>
      </c>
      <c r="AN123" s="160">
        <f t="shared" si="15"/>
        <v>1</v>
      </c>
      <c r="AO123" s="160" t="str">
        <f t="shared" si="17"/>
        <v xml:space="preserve"> </v>
      </c>
      <c r="AP123" s="160" t="str">
        <f t="shared" si="17"/>
        <v xml:space="preserve"> </v>
      </c>
      <c r="AQ123" s="160" t="str">
        <f t="shared" si="17"/>
        <v xml:space="preserve"> </v>
      </c>
      <c r="AR123" s="160" t="str">
        <f t="shared" si="17"/>
        <v xml:space="preserve"> </v>
      </c>
      <c r="AS123" s="160" t="str">
        <f t="shared" si="17"/>
        <v xml:space="preserve"> </v>
      </c>
      <c r="AT123" s="160" t="str">
        <f t="shared" si="17"/>
        <v xml:space="preserve"> </v>
      </c>
      <c r="AU123" s="160" t="str">
        <f t="shared" si="17"/>
        <v xml:space="preserve"> </v>
      </c>
      <c r="AV123" s="160" t="str">
        <f t="shared" si="17"/>
        <v xml:space="preserve"> </v>
      </c>
      <c r="AW123" s="160" t="str">
        <f t="shared" si="17"/>
        <v xml:space="preserve"> </v>
      </c>
      <c r="AX123" s="160" t="str">
        <f t="shared" si="18"/>
        <v xml:space="preserve"> </v>
      </c>
      <c r="AY123" s="160" t="str">
        <f t="shared" si="18"/>
        <v xml:space="preserve"> </v>
      </c>
      <c r="AZ123" s="160" t="str">
        <f t="shared" si="18"/>
        <v xml:space="preserve"> </v>
      </c>
      <c r="BA123" s="160" t="str">
        <f t="shared" si="18"/>
        <v xml:space="preserve"> </v>
      </c>
      <c r="BB123" s="160" t="str">
        <f t="shared" si="18"/>
        <v xml:space="preserve"> </v>
      </c>
      <c r="BC123" s="160" t="str">
        <f t="shared" si="14"/>
        <v xml:space="preserve"> </v>
      </c>
    </row>
    <row r="124" spans="1:55" s="172" customFormat="1" ht="15.75" customHeight="1" x14ac:dyDescent="0.2">
      <c r="A124" s="169"/>
      <c r="B124" s="170"/>
      <c r="C124" s="171" t="s">
        <v>39</v>
      </c>
      <c r="D124" s="163">
        <f>'[1]18.09'!K97</f>
        <v>61.954545454545453</v>
      </c>
      <c r="E124" s="163">
        <f>'[1]6.10'!K97</f>
        <v>63.807017543859651</v>
      </c>
      <c r="F124" s="163">
        <f>'[1]22.10'!K97</f>
        <v>61.68</v>
      </c>
      <c r="G124" s="163">
        <f>'[1]28.11'!K97</f>
        <v>69.385964912280699</v>
      </c>
      <c r="H124" s="143">
        <f>'[1]10.12'!K97</f>
        <v>64.175438596491233</v>
      </c>
      <c r="I124" s="168">
        <f>'[1]14.01'!K97</f>
        <v>75.056603773584911</v>
      </c>
      <c r="J124" s="163">
        <f>'[1]27.01'!K97</f>
        <v>81.509090909090915</v>
      </c>
      <c r="K124" s="163">
        <f>'[1]5.02'!K97</f>
        <v>79.901960784313729</v>
      </c>
      <c r="L124" s="168">
        <f>'[1]6.02'!K97</f>
        <v>77.59574468085107</v>
      </c>
      <c r="M124" s="168">
        <f>'[1]18.02'!K97</f>
        <v>81.878787878787875</v>
      </c>
      <c r="N124" s="168">
        <f>'[1]11тест'!K97</f>
        <v>0</v>
      </c>
      <c r="O124" s="168">
        <f>'[1]12тест'!K97</f>
        <v>0</v>
      </c>
      <c r="P124" s="168">
        <f>'[1]13тест'!K97</f>
        <v>0</v>
      </c>
      <c r="Q124" s="168">
        <f>'[1]14тест'!K97</f>
        <v>0</v>
      </c>
      <c r="R124" s="168">
        <f>'[1]15тест'!K97</f>
        <v>0</v>
      </c>
      <c r="S124" s="168">
        <f>'[1]16тест'!K97</f>
        <v>0</v>
      </c>
      <c r="T124" s="168">
        <f>'[1]17тест'!K97</f>
        <v>0</v>
      </c>
      <c r="U124" s="168">
        <f>'[1]18тест'!K97</f>
        <v>0</v>
      </c>
      <c r="V124" s="168">
        <f>'[1]19тест'!K97</f>
        <v>0</v>
      </c>
      <c r="W124" s="168">
        <f>'[1]20тест'!K97</f>
        <v>0</v>
      </c>
      <c r="X124" s="168">
        <f>'[1]21тест'!K97</f>
        <v>0</v>
      </c>
      <c r="Y124" s="168">
        <f>'[1]22тест'!K97</f>
        <v>0</v>
      </c>
      <c r="Z124" s="168">
        <f>'[1]23тест'!K97</f>
        <v>0</v>
      </c>
      <c r="AA124" s="168">
        <f>'[1]24тест'!K97</f>
        <v>0</v>
      </c>
      <c r="AB124" s="168">
        <f>'[1]25тест'!K97</f>
        <v>0</v>
      </c>
      <c r="AC124" s="159">
        <f t="shared" si="12"/>
        <v>71.694515453380561</v>
      </c>
      <c r="AD124" s="147">
        <f t="shared" si="13"/>
        <v>10</v>
      </c>
      <c r="AE124" s="160">
        <f t="shared" si="16"/>
        <v>1</v>
      </c>
      <c r="AF124" s="160">
        <f t="shared" si="16"/>
        <v>1</v>
      </c>
      <c r="AG124" s="160">
        <f t="shared" si="16"/>
        <v>1</v>
      </c>
      <c r="AH124" s="160">
        <f t="shared" si="15"/>
        <v>1</v>
      </c>
      <c r="AI124" s="160">
        <f t="shared" si="15"/>
        <v>1</v>
      </c>
      <c r="AJ124" s="160">
        <f t="shared" si="15"/>
        <v>1</v>
      </c>
      <c r="AK124" s="160">
        <f t="shared" si="15"/>
        <v>1</v>
      </c>
      <c r="AL124" s="160">
        <f t="shared" si="15"/>
        <v>1</v>
      </c>
      <c r="AM124" s="160">
        <f t="shared" si="15"/>
        <v>1</v>
      </c>
      <c r="AN124" s="160">
        <f t="shared" si="15"/>
        <v>1</v>
      </c>
      <c r="AO124" s="160" t="str">
        <f t="shared" si="17"/>
        <v xml:space="preserve"> </v>
      </c>
      <c r="AP124" s="160" t="str">
        <f t="shared" si="17"/>
        <v xml:space="preserve"> </v>
      </c>
      <c r="AQ124" s="160" t="str">
        <f t="shared" si="17"/>
        <v xml:space="preserve"> </v>
      </c>
      <c r="AR124" s="160" t="str">
        <f t="shared" si="17"/>
        <v xml:space="preserve"> </v>
      </c>
      <c r="AS124" s="160" t="str">
        <f t="shared" si="17"/>
        <v xml:space="preserve"> </v>
      </c>
      <c r="AT124" s="160" t="str">
        <f t="shared" si="17"/>
        <v xml:space="preserve"> </v>
      </c>
      <c r="AU124" s="160" t="str">
        <f t="shared" si="17"/>
        <v xml:space="preserve"> </v>
      </c>
      <c r="AV124" s="160" t="str">
        <f t="shared" si="17"/>
        <v xml:space="preserve"> </v>
      </c>
      <c r="AW124" s="160" t="str">
        <f t="shared" si="17"/>
        <v xml:space="preserve"> </v>
      </c>
      <c r="AX124" s="160" t="str">
        <f t="shared" si="18"/>
        <v xml:space="preserve"> </v>
      </c>
      <c r="AY124" s="160" t="str">
        <f t="shared" si="18"/>
        <v xml:space="preserve"> </v>
      </c>
      <c r="AZ124" s="160" t="str">
        <f t="shared" si="18"/>
        <v xml:space="preserve"> </v>
      </c>
      <c r="BA124" s="160" t="str">
        <f t="shared" si="18"/>
        <v xml:space="preserve"> </v>
      </c>
      <c r="BB124" s="160" t="str">
        <f t="shared" si="18"/>
        <v xml:space="preserve"> </v>
      </c>
      <c r="BC124" s="160" t="str">
        <f t="shared" si="14"/>
        <v xml:space="preserve"> </v>
      </c>
    </row>
    <row r="126" spans="1:55" ht="18.75" x14ac:dyDescent="0.3">
      <c r="C126" s="176"/>
    </row>
    <row r="128" spans="1:55" ht="18.75" x14ac:dyDescent="0.3">
      <c r="C128" s="176"/>
    </row>
  </sheetData>
  <mergeCells count="3">
    <mergeCell ref="A1:O1"/>
    <mergeCell ref="A45:O45"/>
    <mergeCell ref="A91:O91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S24" sqref="S24"/>
    </sheetView>
  </sheetViews>
  <sheetFormatPr defaultRowHeight="15" x14ac:dyDescent="0.25"/>
  <cols>
    <col min="2" max="2" width="12" customWidth="1"/>
    <col min="3" max="3" width="12" style="224" customWidth="1"/>
    <col min="4" max="4" width="9.85546875" style="225" customWidth="1"/>
    <col min="5" max="5" width="12.5703125" customWidth="1"/>
    <col min="6" max="6" width="11.28515625" customWidth="1"/>
    <col min="7" max="7" width="11" customWidth="1"/>
    <col min="8" max="8" width="11.42578125" customWidth="1"/>
    <col min="9" max="9" width="11.5703125" customWidth="1"/>
    <col min="10" max="10" width="12.7109375" customWidth="1"/>
    <col min="11" max="12" width="13.7109375" customWidth="1"/>
    <col min="13" max="13" width="11.140625" style="179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177" t="s">
        <v>55</v>
      </c>
      <c r="B1" s="177"/>
      <c r="C1" s="177"/>
      <c r="D1" s="177"/>
      <c r="E1" s="177"/>
      <c r="F1" s="177"/>
      <c r="G1" s="177"/>
      <c r="H1" s="177" t="s">
        <v>61</v>
      </c>
      <c r="I1" s="177"/>
      <c r="J1" s="177"/>
      <c r="K1" s="177"/>
      <c r="L1" s="178" t="s">
        <v>60</v>
      </c>
    </row>
    <row r="2" spans="1:14" ht="35.25" thickBot="1" x14ac:dyDescent="0.3">
      <c r="A2" s="180"/>
      <c r="B2" s="181" t="s">
        <v>1</v>
      </c>
      <c r="C2" s="182" t="s">
        <v>56</v>
      </c>
      <c r="D2" s="183" t="s">
        <v>57</v>
      </c>
      <c r="E2" s="183" t="s">
        <v>20</v>
      </c>
      <c r="F2" s="183" t="s">
        <v>58</v>
      </c>
      <c r="G2" s="183" t="s">
        <v>22</v>
      </c>
      <c r="H2" s="183" t="s">
        <v>23</v>
      </c>
      <c r="I2" s="183" t="s">
        <v>24</v>
      </c>
      <c r="J2" s="183" t="s">
        <v>25</v>
      </c>
      <c r="K2" s="184" t="s">
        <v>26</v>
      </c>
      <c r="L2" s="244" t="s">
        <v>59</v>
      </c>
      <c r="M2" s="185" t="s">
        <v>46</v>
      </c>
      <c r="N2" s="186"/>
    </row>
    <row r="3" spans="1:14" ht="12.75" customHeight="1" x14ac:dyDescent="0.25">
      <c r="A3" s="187">
        <f>'[1]общая таблица'!C2</f>
        <v>42265</v>
      </c>
      <c r="B3" s="188" t="str">
        <f>'[1]Впишите фамилии!'!B59</f>
        <v>11а</v>
      </c>
      <c r="C3" s="189">
        <f>'[1]Впишите фамилии!'!A91</f>
        <v>22</v>
      </c>
      <c r="D3" s="190">
        <f>'[1]18.09'!AE34</f>
        <v>21</v>
      </c>
      <c r="E3" s="191">
        <f>'[1]18.09'!X34</f>
        <v>2</v>
      </c>
      <c r="F3" s="191">
        <f>'[1]18.09'!Y34</f>
        <v>4</v>
      </c>
      <c r="G3" s="191">
        <f>'[1]18.09'!Z34</f>
        <v>4</v>
      </c>
      <c r="H3" s="191">
        <f>'[1]18.09'!AA34</f>
        <v>7</v>
      </c>
      <c r="I3" s="191">
        <f>'[1]18.09'!AB34</f>
        <v>4</v>
      </c>
      <c r="J3" s="191">
        <f>'[1]18.09'!AC34</f>
        <v>0</v>
      </c>
      <c r="K3" s="192">
        <f>'[1]18.09'!AD34</f>
        <v>0</v>
      </c>
      <c r="L3" s="240">
        <f>E3/SUM(E3:K3)</f>
        <v>9.5238095238095233E-2</v>
      </c>
      <c r="M3" s="193"/>
      <c r="N3" s="194"/>
    </row>
    <row r="4" spans="1:14" ht="12.75" customHeight="1" x14ac:dyDescent="0.25">
      <c r="A4" s="195"/>
      <c r="B4" s="196" t="str">
        <f>'[1]Впишите фамилии!'!F59</f>
        <v>11б</v>
      </c>
      <c r="C4" s="197">
        <f>'[1]Впишите фамилии!'!E91</f>
        <v>20</v>
      </c>
      <c r="D4" s="198">
        <f>'[1]18.09'!AE65</f>
        <v>15</v>
      </c>
      <c r="E4" s="199">
        <f>'[1]18.09'!X65</f>
        <v>4</v>
      </c>
      <c r="F4" s="199">
        <f>'[1]18.09'!Y65</f>
        <v>5</v>
      </c>
      <c r="G4" s="199">
        <f>'[1]18.09'!Z65</f>
        <v>5</v>
      </c>
      <c r="H4" s="199">
        <f>'[1]18.09'!AA65</f>
        <v>1</v>
      </c>
      <c r="I4" s="199">
        <f>'[1]18.09'!AB65</f>
        <v>0</v>
      </c>
      <c r="J4" s="199">
        <f>'[1]18.09'!AC65</f>
        <v>0</v>
      </c>
      <c r="K4" s="200">
        <f>'[1]18.09'!AD65</f>
        <v>0</v>
      </c>
      <c r="L4" s="241">
        <f>E4/SUM(E4:K4)</f>
        <v>0.26666666666666666</v>
      </c>
      <c r="M4" s="201"/>
      <c r="N4" s="202"/>
    </row>
    <row r="5" spans="1:14" ht="12.75" customHeight="1" x14ac:dyDescent="0.25">
      <c r="A5" s="195"/>
      <c r="B5" s="203" t="str">
        <f>'[1]Впишите фамилии!'!K59</f>
        <v>11в</v>
      </c>
      <c r="C5" s="204">
        <f>'[1]Впишите фамилии!'!J91</f>
        <v>17</v>
      </c>
      <c r="D5" s="205">
        <f>'[1]18.09'!AE96</f>
        <v>8</v>
      </c>
      <c r="E5" s="206">
        <f>'[1]18.09'!X96</f>
        <v>2</v>
      </c>
      <c r="F5" s="206">
        <f>'[1]18.09'!Y96</f>
        <v>5</v>
      </c>
      <c r="G5" s="206">
        <f>'[1]18.09'!Z96</f>
        <v>1</v>
      </c>
      <c r="H5" s="206">
        <f>'[1]18.09'!AA96</f>
        <v>0</v>
      </c>
      <c r="I5" s="206">
        <f>'[1]18.09'!AB96</f>
        <v>0</v>
      </c>
      <c r="J5" s="206">
        <f>'[1]18.09'!AC96</f>
        <v>0</v>
      </c>
      <c r="K5" s="207">
        <f>'[1]18.09'!AD96</f>
        <v>0</v>
      </c>
      <c r="L5" s="241">
        <f>E5/SUM(E5:K5)</f>
        <v>0.25</v>
      </c>
      <c r="M5" s="201"/>
      <c r="N5" s="202"/>
    </row>
    <row r="6" spans="1:14" ht="12.75" customHeight="1" thickBot="1" x14ac:dyDescent="0.3">
      <c r="A6" s="208"/>
      <c r="B6" s="209" t="str">
        <f>'[1]Впишите фамилии!'!N59</f>
        <v>11 класс</v>
      </c>
      <c r="C6" s="210">
        <f>'[1]Впишите фамилии!'!N91</f>
        <v>59</v>
      </c>
      <c r="D6" s="211">
        <f>'[1]18.09'!AE97</f>
        <v>44</v>
      </c>
      <c r="E6" s="211">
        <f>'[1]18.09'!X97</f>
        <v>8</v>
      </c>
      <c r="F6" s="211">
        <f>'[1]18.09'!Y97</f>
        <v>14</v>
      </c>
      <c r="G6" s="211">
        <f>'[1]18.09'!Z97</f>
        <v>10</v>
      </c>
      <c r="H6" s="211">
        <f>'[1]18.09'!AA97</f>
        <v>8</v>
      </c>
      <c r="I6" s="211">
        <f>'[1]18.09'!AB97</f>
        <v>4</v>
      </c>
      <c r="J6" s="211">
        <f>'[1]18.09'!AC97</f>
        <v>0</v>
      </c>
      <c r="K6" s="212">
        <f>'[1]18.09'!AD97</f>
        <v>0</v>
      </c>
      <c r="L6" s="242">
        <f>E6/SUM(E6:K6)</f>
        <v>0.18181818181818182</v>
      </c>
      <c r="M6" s="213">
        <f>SUM(E6:K6)</f>
        <v>44</v>
      </c>
      <c r="N6" s="214" t="b">
        <f>IF(D6-M6=0,TRUE)</f>
        <v>1</v>
      </c>
    </row>
    <row r="7" spans="1:14" ht="12.75" customHeight="1" x14ac:dyDescent="0.25">
      <c r="A7" s="187">
        <f>'[1]общая таблица'!D2</f>
        <v>42283</v>
      </c>
      <c r="B7" s="188" t="str">
        <f>'[1]Впишите фамилии!'!B59</f>
        <v>11а</v>
      </c>
      <c r="C7" s="189">
        <f>'[1]Впишите фамилии!'!A91</f>
        <v>22</v>
      </c>
      <c r="D7" s="190">
        <f>'[1]6.10'!AE34</f>
        <v>21</v>
      </c>
      <c r="E7" s="191">
        <f>'[1]6.10'!X34</f>
        <v>1</v>
      </c>
      <c r="F7" s="191">
        <f>'[1]6.10'!Y34</f>
        <v>3</v>
      </c>
      <c r="G7" s="191">
        <f>'[1]6.10'!Z34</f>
        <v>4</v>
      </c>
      <c r="H7" s="191">
        <f>'[1]6.10'!AA34</f>
        <v>9</v>
      </c>
      <c r="I7" s="191">
        <f>'[1]6.10'!AB34</f>
        <v>4</v>
      </c>
      <c r="J7" s="191">
        <f>'[1]6.10'!AC34</f>
        <v>0</v>
      </c>
      <c r="K7" s="191">
        <f>'[1]6.10'!AD34</f>
        <v>0</v>
      </c>
      <c r="L7" s="243">
        <f t="shared" ref="L7:L42" si="0">E7/SUM(E7:K7)</f>
        <v>4.7619047619047616E-2</v>
      </c>
      <c r="M7" s="193"/>
      <c r="N7" s="194"/>
    </row>
    <row r="8" spans="1:14" ht="12.75" customHeight="1" x14ac:dyDescent="0.25">
      <c r="A8" s="195"/>
      <c r="B8" s="196" t="str">
        <f>'[1]Впишите фамилии!'!F59</f>
        <v>11б</v>
      </c>
      <c r="C8" s="197">
        <f>'[1]Впишите фамилии!'!E91</f>
        <v>20</v>
      </c>
      <c r="D8" s="198">
        <f>'[1]6.10'!AE65</f>
        <v>20</v>
      </c>
      <c r="E8" s="199">
        <f>'[1]6.10'!X65</f>
        <v>1</v>
      </c>
      <c r="F8" s="199">
        <f>'[1]6.10'!Y65</f>
        <v>4</v>
      </c>
      <c r="G8" s="199">
        <f>'[1]6.10'!Z65</f>
        <v>8</v>
      </c>
      <c r="H8" s="199">
        <f>'[1]6.10'!AA65</f>
        <v>5</v>
      </c>
      <c r="I8" s="199">
        <f>'[1]6.10'!AB65</f>
        <v>2</v>
      </c>
      <c r="J8" s="199">
        <f>'[1]6.10'!AC65</f>
        <v>0</v>
      </c>
      <c r="K8" s="199">
        <f>'[1]6.10'!AD65</f>
        <v>0</v>
      </c>
      <c r="L8" s="243">
        <f t="shared" si="0"/>
        <v>0.05</v>
      </c>
      <c r="M8" s="201"/>
      <c r="N8" s="202"/>
    </row>
    <row r="9" spans="1:14" ht="12.75" customHeight="1" x14ac:dyDescent="0.25">
      <c r="A9" s="195"/>
      <c r="B9" s="203" t="str">
        <f>'[1]Впишите фамилии!'!K59</f>
        <v>11в</v>
      </c>
      <c r="C9" s="204">
        <f>'[1]Впишите фамилии!'!J91</f>
        <v>17</v>
      </c>
      <c r="D9" s="205">
        <f>'[1]6.10'!AE96</f>
        <v>16</v>
      </c>
      <c r="E9" s="205">
        <f>'[1]6.10'!X96</f>
        <v>7</v>
      </c>
      <c r="F9" s="205">
        <f>'[1]6.10'!Y96</f>
        <v>6</v>
      </c>
      <c r="G9" s="205">
        <f>'[1]6.10'!Z96</f>
        <v>3</v>
      </c>
      <c r="H9" s="205">
        <f>'[1]6.10'!AA96</f>
        <v>0</v>
      </c>
      <c r="I9" s="205">
        <f>'[1]6.10'!AB96</f>
        <v>0</v>
      </c>
      <c r="J9" s="205">
        <f>'[1]6.10'!AC96</f>
        <v>0</v>
      </c>
      <c r="K9" s="205">
        <f>'[1]6.10'!AD96</f>
        <v>0</v>
      </c>
      <c r="L9" s="243">
        <f t="shared" si="0"/>
        <v>0.4375</v>
      </c>
      <c r="M9" s="201"/>
      <c r="N9" s="202"/>
    </row>
    <row r="10" spans="1:14" ht="12.75" customHeight="1" thickBot="1" x14ac:dyDescent="0.3">
      <c r="A10" s="208"/>
      <c r="B10" s="209" t="str">
        <f>'[1]Впишите фамилии!'!N59</f>
        <v>11 класс</v>
      </c>
      <c r="C10" s="210">
        <f>'[1]Впишите фамилии!'!N91</f>
        <v>59</v>
      </c>
      <c r="D10" s="211">
        <f>'[1]6.10'!AE97</f>
        <v>57</v>
      </c>
      <c r="E10" s="211">
        <f>'[1]6.10'!X97</f>
        <v>9</v>
      </c>
      <c r="F10" s="211">
        <f>'[1]6.10'!Y97</f>
        <v>13</v>
      </c>
      <c r="G10" s="211">
        <f>'[1]6.10'!Z97</f>
        <v>15</v>
      </c>
      <c r="H10" s="211">
        <f>'[1]6.10'!AA97</f>
        <v>14</v>
      </c>
      <c r="I10" s="211">
        <f>'[1]6.10'!AB97</f>
        <v>6</v>
      </c>
      <c r="J10" s="211">
        <f>'[1]6.10'!AC97</f>
        <v>0</v>
      </c>
      <c r="K10" s="211">
        <f>'[1]6.10'!AD97</f>
        <v>0</v>
      </c>
      <c r="L10" s="242">
        <f t="shared" si="0"/>
        <v>0.15789473684210525</v>
      </c>
      <c r="M10" s="213">
        <f>SUM(E10:K10)</f>
        <v>57</v>
      </c>
      <c r="N10" s="214" t="b">
        <f>IF(D10-M10=0,TRUE)</f>
        <v>1</v>
      </c>
    </row>
    <row r="11" spans="1:14" ht="12.75" customHeight="1" x14ac:dyDescent="0.25">
      <c r="A11" s="187">
        <f>'[1]общая таблица'!E2</f>
        <v>42299</v>
      </c>
      <c r="B11" s="188" t="str">
        <f>'[1]Впишите фамилии!'!B59</f>
        <v>11а</v>
      </c>
      <c r="C11" s="189">
        <f>'[1]Впишите фамилии!'!A91</f>
        <v>22</v>
      </c>
      <c r="D11" s="190">
        <f>'[1]22.10'!AE34</f>
        <v>19</v>
      </c>
      <c r="E11" s="191">
        <f>'[1]22.10'!X34</f>
        <v>1</v>
      </c>
      <c r="F11" s="191">
        <f>'[1]22.10'!Y34</f>
        <v>5</v>
      </c>
      <c r="G11" s="191">
        <f>'[1]22.10'!Z34</f>
        <v>7</v>
      </c>
      <c r="H11" s="191">
        <f>'[1]22.10'!AA34</f>
        <v>5</v>
      </c>
      <c r="I11" s="191">
        <f>'[1]22.10'!AB34</f>
        <v>1</v>
      </c>
      <c r="J11" s="191">
        <f>'[1]22.10'!AC34</f>
        <v>0</v>
      </c>
      <c r="K11" s="191">
        <f>'[1]22.10'!AD34</f>
        <v>0</v>
      </c>
      <c r="L11" s="243">
        <f t="shared" si="0"/>
        <v>5.2631578947368418E-2</v>
      </c>
      <c r="M11" s="193"/>
      <c r="N11" s="194"/>
    </row>
    <row r="12" spans="1:14" ht="12.75" customHeight="1" x14ac:dyDescent="0.25">
      <c r="A12" s="195"/>
      <c r="B12" s="196" t="str">
        <f>'[1]Впишите фамилии!'!F59</f>
        <v>11б</v>
      </c>
      <c r="C12" s="197">
        <f>'[1]Впишите фамилии!'!E91</f>
        <v>20</v>
      </c>
      <c r="D12" s="198">
        <f>'[1]22.10'!AE65</f>
        <v>19</v>
      </c>
      <c r="E12" s="199">
        <f>'[1]22.10'!X65</f>
        <v>2</v>
      </c>
      <c r="F12" s="199">
        <f>'[1]22.10'!Y65</f>
        <v>7</v>
      </c>
      <c r="G12" s="199">
        <f>'[1]22.10'!Z65</f>
        <v>4</v>
      </c>
      <c r="H12" s="199">
        <f>'[1]22.10'!AA65</f>
        <v>3</v>
      </c>
      <c r="I12" s="199">
        <f>'[1]22.10'!AB65</f>
        <v>3</v>
      </c>
      <c r="J12" s="199">
        <f>'[1]22.10'!AC65</f>
        <v>0</v>
      </c>
      <c r="K12" s="199">
        <f>'[1]22.10'!AD65</f>
        <v>0</v>
      </c>
      <c r="L12" s="241">
        <f t="shared" si="0"/>
        <v>0.10526315789473684</v>
      </c>
      <c r="M12" s="201"/>
      <c r="N12" s="202"/>
    </row>
    <row r="13" spans="1:14" ht="12.75" customHeight="1" x14ac:dyDescent="0.25">
      <c r="A13" s="195"/>
      <c r="B13" s="203" t="str">
        <f>'[1]Впишите фамилии!'!K59</f>
        <v>11в</v>
      </c>
      <c r="C13" s="204">
        <f>'[1]Впишите фамилии!'!J91</f>
        <v>17</v>
      </c>
      <c r="D13" s="205">
        <f>'[1]22.10'!AE96</f>
        <v>12</v>
      </c>
      <c r="E13" s="205">
        <f>'[1]22.10'!X96</f>
        <v>8</v>
      </c>
      <c r="F13" s="205">
        <f>'[1]22.10'!Y96</f>
        <v>1</v>
      </c>
      <c r="G13" s="205">
        <f>'[1]22.10'!Z96</f>
        <v>2</v>
      </c>
      <c r="H13" s="205">
        <f>'[1]22.10'!AA96</f>
        <v>0</v>
      </c>
      <c r="I13" s="205">
        <f>'[1]22.10'!AB96</f>
        <v>1</v>
      </c>
      <c r="J13" s="205">
        <f>'[1]22.10'!AC96</f>
        <v>0</v>
      </c>
      <c r="K13" s="205">
        <f>'[1]22.10'!AD96</f>
        <v>0</v>
      </c>
      <c r="L13" s="241">
        <f t="shared" si="0"/>
        <v>0.66666666666666663</v>
      </c>
      <c r="M13" s="201"/>
      <c r="N13" s="202"/>
    </row>
    <row r="14" spans="1:14" ht="12.75" customHeight="1" thickBot="1" x14ac:dyDescent="0.3">
      <c r="A14" s="208"/>
      <c r="B14" s="209" t="str">
        <f>'[1]Впишите фамилии!'!N59</f>
        <v>11 класс</v>
      </c>
      <c r="C14" s="210">
        <f>'[1]Впишите фамилии!'!N91</f>
        <v>59</v>
      </c>
      <c r="D14" s="211">
        <f>'[1]22.10'!AE97</f>
        <v>50</v>
      </c>
      <c r="E14" s="215">
        <f>'[1]22.10'!X97</f>
        <v>11</v>
      </c>
      <c r="F14" s="215">
        <f>'[1]22.10'!Y97</f>
        <v>13</v>
      </c>
      <c r="G14" s="215">
        <f>'[1]22.10'!Z97</f>
        <v>13</v>
      </c>
      <c r="H14" s="215">
        <f>'[1]22.10'!AA97</f>
        <v>8</v>
      </c>
      <c r="I14" s="215">
        <f>'[1]22.10'!AB97</f>
        <v>5</v>
      </c>
      <c r="J14" s="215">
        <f>'[1]22.10'!AC97</f>
        <v>0</v>
      </c>
      <c r="K14" s="215">
        <f>'[1]22.10'!AD97</f>
        <v>0</v>
      </c>
      <c r="L14" s="242">
        <f t="shared" si="0"/>
        <v>0.22</v>
      </c>
      <c r="M14" s="213">
        <f>SUM(E14:K14)</f>
        <v>50</v>
      </c>
      <c r="N14" s="214" t="b">
        <f>IF(D14-M14=0,TRUE)</f>
        <v>1</v>
      </c>
    </row>
    <row r="15" spans="1:14" ht="12.75" customHeight="1" x14ac:dyDescent="0.25">
      <c r="A15" s="216">
        <f>'[1]общая таблица'!F2</f>
        <v>42702</v>
      </c>
      <c r="B15" s="188" t="str">
        <f>'[1]Впишите фамилии!'!B59</f>
        <v>11а</v>
      </c>
      <c r="C15" s="189">
        <f>'[1]Впишите фамилии!'!A91</f>
        <v>22</v>
      </c>
      <c r="D15" s="190">
        <f>'[1]28.11'!AE34</f>
        <v>22</v>
      </c>
      <c r="E15" s="191">
        <f>'[1]28.11'!X34</f>
        <v>0</v>
      </c>
      <c r="F15" s="191">
        <f>'[1]28.11'!Y34</f>
        <v>4</v>
      </c>
      <c r="G15" s="191">
        <f>'[1]28.11'!Z34</f>
        <v>5</v>
      </c>
      <c r="H15" s="191">
        <f>'[1]28.11'!AA34</f>
        <v>9</v>
      </c>
      <c r="I15" s="191">
        <f>'[1]28.11'!AB34</f>
        <v>3</v>
      </c>
      <c r="J15" s="191">
        <f>'[1]28.11'!AC34</f>
        <v>1</v>
      </c>
      <c r="K15" s="191">
        <f>'[1]28.11'!AD34</f>
        <v>0</v>
      </c>
      <c r="L15" s="243">
        <f t="shared" si="0"/>
        <v>0</v>
      </c>
      <c r="M15" s="193"/>
      <c r="N15" s="194"/>
    </row>
    <row r="16" spans="1:14" ht="12.75" customHeight="1" x14ac:dyDescent="0.25">
      <c r="A16" s="217"/>
      <c r="B16" s="196" t="str">
        <f>'[1]Впишите фамилии!'!F59</f>
        <v>11б</v>
      </c>
      <c r="C16" s="197">
        <f>'[1]Впишите фамилии!'!E91</f>
        <v>20</v>
      </c>
      <c r="D16" s="198">
        <f>'[1]28.11'!AE65</f>
        <v>20</v>
      </c>
      <c r="E16" s="199">
        <f>'[1]28.11'!X65</f>
        <v>0</v>
      </c>
      <c r="F16" s="199">
        <f>'[1]28.11'!Y65</f>
        <v>0</v>
      </c>
      <c r="G16" s="199">
        <f>'[1]28.11'!Z65</f>
        <v>3</v>
      </c>
      <c r="H16" s="199">
        <f>'[1]28.11'!AA65</f>
        <v>10</v>
      </c>
      <c r="I16" s="199">
        <f>'[1]28.11'!AB65</f>
        <v>5</v>
      </c>
      <c r="J16" s="199">
        <f>'[1]28.11'!AC65</f>
        <v>2</v>
      </c>
      <c r="K16" s="199">
        <f>'[1]28.11'!AD65</f>
        <v>0</v>
      </c>
      <c r="L16" s="241">
        <f t="shared" si="0"/>
        <v>0</v>
      </c>
      <c r="M16" s="201"/>
      <c r="N16" s="202"/>
    </row>
    <row r="17" spans="1:14" ht="12.75" customHeight="1" x14ac:dyDescent="0.25">
      <c r="A17" s="218"/>
      <c r="B17" s="203" t="str">
        <f>'[1]Впишите фамилии!'!K59</f>
        <v>11в</v>
      </c>
      <c r="C17" s="204">
        <f>'[1]Впишите фамилии!'!J91</f>
        <v>17</v>
      </c>
      <c r="D17" s="205">
        <f>'[1]28.11'!AE96</f>
        <v>15</v>
      </c>
      <c r="E17" s="205">
        <f>'[1]28.11'!X96</f>
        <v>6</v>
      </c>
      <c r="F17" s="205">
        <f>'[1]28.11'!Y96</f>
        <v>7</v>
      </c>
      <c r="G17" s="205">
        <f>'[1]28.11'!Z96</f>
        <v>1</v>
      </c>
      <c r="H17" s="205">
        <f>'[1]28.11'!AA96</f>
        <v>1</v>
      </c>
      <c r="I17" s="205">
        <f>'[1]28.11'!AB96</f>
        <v>0</v>
      </c>
      <c r="J17" s="205">
        <f>'[1]28.11'!AC96</f>
        <v>0</v>
      </c>
      <c r="K17" s="205">
        <f>'[1]28.11'!AD96</f>
        <v>0</v>
      </c>
      <c r="L17" s="241">
        <f t="shared" si="0"/>
        <v>0.4</v>
      </c>
      <c r="M17" s="201"/>
      <c r="N17" s="202"/>
    </row>
    <row r="18" spans="1:14" ht="12.75" customHeight="1" thickBot="1" x14ac:dyDescent="0.3">
      <c r="A18" s="219"/>
      <c r="B18" s="209" t="str">
        <f>'[1]Впишите фамилии!'!N59</f>
        <v>11 класс</v>
      </c>
      <c r="C18" s="210">
        <f>'[1]Впишите фамилии!'!N91</f>
        <v>59</v>
      </c>
      <c r="D18" s="211">
        <f>'[1]28.11'!AE97</f>
        <v>57</v>
      </c>
      <c r="E18" s="215">
        <f>'[1]28.11'!X97</f>
        <v>6</v>
      </c>
      <c r="F18" s="215">
        <f>'[1]28.11'!Y97</f>
        <v>11</v>
      </c>
      <c r="G18" s="215">
        <f>'[1]28.11'!Z97</f>
        <v>9</v>
      </c>
      <c r="H18" s="215">
        <f>'[1]28.11'!AA97</f>
        <v>20</v>
      </c>
      <c r="I18" s="215">
        <f>'[1]28.11'!AB97</f>
        <v>8</v>
      </c>
      <c r="J18" s="215">
        <f>'[1]28.11'!AC97</f>
        <v>3</v>
      </c>
      <c r="K18" s="215">
        <f>'[1]28.11'!AD97</f>
        <v>0</v>
      </c>
      <c r="L18" s="242">
        <f t="shared" si="0"/>
        <v>0.10526315789473684</v>
      </c>
      <c r="M18" s="213">
        <f>SUM(E18:K18)</f>
        <v>57</v>
      </c>
      <c r="N18" s="214" t="b">
        <f>IF(D18-M18=0,TRUE)</f>
        <v>1</v>
      </c>
    </row>
    <row r="19" spans="1:14" ht="12.75" customHeight="1" x14ac:dyDescent="0.25">
      <c r="A19" s="220">
        <f>'[1]общая таблица'!G2</f>
        <v>42714</v>
      </c>
      <c r="B19" s="188" t="str">
        <f>'[1]Впишите фамилии!'!B59</f>
        <v>11а</v>
      </c>
      <c r="C19" s="189">
        <f>'[1]Впишите фамилии!'!A91</f>
        <v>22</v>
      </c>
      <c r="D19" s="190">
        <f>'[1]10.12'!AE34</f>
        <v>21</v>
      </c>
      <c r="E19" s="191">
        <f>'[1]10.12'!X34</f>
        <v>1</v>
      </c>
      <c r="F19" s="191">
        <f>'[1]10.12'!Y34</f>
        <v>4</v>
      </c>
      <c r="G19" s="191">
        <f>'[1]10.12'!Z34</f>
        <v>7</v>
      </c>
      <c r="H19" s="191">
        <f>'[1]10.12'!AA34</f>
        <v>4</v>
      </c>
      <c r="I19" s="191">
        <f>'[1]10.12'!AB34</f>
        <v>4</v>
      </c>
      <c r="J19" s="191">
        <f>'[1]10.12'!AC34</f>
        <v>1</v>
      </c>
      <c r="K19" s="191">
        <f>'[1]10.12'!AD34</f>
        <v>0</v>
      </c>
      <c r="L19" s="243">
        <f t="shared" si="0"/>
        <v>4.7619047619047616E-2</v>
      </c>
      <c r="M19" s="193"/>
      <c r="N19" s="194"/>
    </row>
    <row r="20" spans="1:14" ht="12.75" customHeight="1" x14ac:dyDescent="0.25">
      <c r="A20" s="221"/>
      <c r="B20" s="196" t="str">
        <f>'[1]Впишите фамилии!'!F59</f>
        <v>11б</v>
      </c>
      <c r="C20" s="197">
        <f>'[1]Впишите фамилии!'!E91</f>
        <v>20</v>
      </c>
      <c r="D20" s="198">
        <f>'[1]10.12'!AE65</f>
        <v>20</v>
      </c>
      <c r="E20" s="199">
        <f>'[1]10.12'!X65</f>
        <v>3</v>
      </c>
      <c r="F20" s="199">
        <f>'[1]10.12'!Y65</f>
        <v>3</v>
      </c>
      <c r="G20" s="199">
        <f>'[1]10.12'!Z65</f>
        <v>6</v>
      </c>
      <c r="H20" s="199">
        <f>'[1]10.12'!AA65</f>
        <v>5</v>
      </c>
      <c r="I20" s="199">
        <f>'[1]10.12'!AB65</f>
        <v>3</v>
      </c>
      <c r="J20" s="199">
        <f>'[1]10.12'!AC65</f>
        <v>0</v>
      </c>
      <c r="K20" s="199">
        <f>'[1]10.12'!AD65</f>
        <v>0</v>
      </c>
      <c r="L20" s="241">
        <f t="shared" si="0"/>
        <v>0.15</v>
      </c>
      <c r="M20" s="201"/>
      <c r="N20" s="202"/>
    </row>
    <row r="21" spans="1:14" ht="12.75" customHeight="1" x14ac:dyDescent="0.25">
      <c r="A21" s="221"/>
      <c r="B21" s="203" t="str">
        <f>'[1]Впишите фамилии!'!K59</f>
        <v>11в</v>
      </c>
      <c r="C21" s="204">
        <f>'[1]Впишите фамилии!'!J91</f>
        <v>17</v>
      </c>
      <c r="D21" s="205">
        <f>'[1]10.12'!AE96</f>
        <v>16</v>
      </c>
      <c r="E21" s="205">
        <f>'[1]10.12'!X96</f>
        <v>7</v>
      </c>
      <c r="F21" s="205">
        <f>'[1]10.12'!Y96</f>
        <v>5</v>
      </c>
      <c r="G21" s="205">
        <f>'[1]10.12'!Z96</f>
        <v>3</v>
      </c>
      <c r="H21" s="205">
        <f>'[1]10.12'!AA96</f>
        <v>1</v>
      </c>
      <c r="I21" s="205">
        <f>'[1]10.12'!AB96</f>
        <v>0</v>
      </c>
      <c r="J21" s="205">
        <f>'[1]10.12'!AC96</f>
        <v>0</v>
      </c>
      <c r="K21" s="205">
        <f>'[1]10.12'!AD96</f>
        <v>0</v>
      </c>
      <c r="L21" s="241">
        <f t="shared" si="0"/>
        <v>0.4375</v>
      </c>
      <c r="M21" s="201"/>
      <c r="N21" s="202"/>
    </row>
    <row r="22" spans="1:14" ht="12.75" customHeight="1" thickBot="1" x14ac:dyDescent="0.3">
      <c r="A22" s="222"/>
      <c r="B22" s="209" t="str">
        <f>'[1]Впишите фамилии!'!N59</f>
        <v>11 класс</v>
      </c>
      <c r="C22" s="210">
        <f>'[1]Впишите фамилии!'!N91</f>
        <v>59</v>
      </c>
      <c r="D22" s="211">
        <f>'[1]10.12'!AE97</f>
        <v>57</v>
      </c>
      <c r="E22" s="215">
        <f>'[1]10.12'!X97</f>
        <v>11</v>
      </c>
      <c r="F22" s="215">
        <f>'[1]10.12'!Y97</f>
        <v>12</v>
      </c>
      <c r="G22" s="215">
        <f>'[1]10.12'!Z97</f>
        <v>16</v>
      </c>
      <c r="H22" s="215">
        <f>'[1]10.12'!AA97</f>
        <v>10</v>
      </c>
      <c r="I22" s="215">
        <f>'[1]10.12'!AB97</f>
        <v>7</v>
      </c>
      <c r="J22" s="215">
        <f>'[1]10.12'!AC97</f>
        <v>1</v>
      </c>
      <c r="K22" s="215">
        <f>'[1]10.12'!AD97</f>
        <v>0</v>
      </c>
      <c r="L22" s="242">
        <f t="shared" si="0"/>
        <v>0.19298245614035087</v>
      </c>
      <c r="M22" s="213">
        <f>SUM(E22:K22)</f>
        <v>57</v>
      </c>
      <c r="N22" s="214" t="b">
        <f>IF(D22-M22=0,TRUE)</f>
        <v>1</v>
      </c>
    </row>
    <row r="23" spans="1:14" ht="12.75" customHeight="1" x14ac:dyDescent="0.25">
      <c r="A23" s="220">
        <f>'[1]общая таблица'!H2</f>
        <v>42383</v>
      </c>
      <c r="B23" s="188" t="str">
        <f>'[1]Впишите фамилии!'!B59</f>
        <v>11а</v>
      </c>
      <c r="C23" s="189">
        <f>'[1]Впишите фамилии!'!A91</f>
        <v>22</v>
      </c>
      <c r="D23" s="190">
        <f>'[1]14.01'!AE34</f>
        <v>20</v>
      </c>
      <c r="E23" s="191">
        <f>'[1]14.01'!X34</f>
        <v>1</v>
      </c>
      <c r="F23" s="191">
        <f>'[1]14.01'!Y34</f>
        <v>1</v>
      </c>
      <c r="G23" s="191">
        <f>'[1]14.01'!Z34</f>
        <v>1</v>
      </c>
      <c r="H23" s="191">
        <f>'[1]14.01'!AA34</f>
        <v>4</v>
      </c>
      <c r="I23" s="191">
        <f>'[1]14.01'!AB34</f>
        <v>10</v>
      </c>
      <c r="J23" s="191">
        <f>'[1]14.01'!AC34</f>
        <v>3</v>
      </c>
      <c r="K23" s="191">
        <f>'[1]14.01'!AD34</f>
        <v>0</v>
      </c>
      <c r="L23" s="243">
        <f t="shared" si="0"/>
        <v>0.05</v>
      </c>
      <c r="M23" s="193"/>
      <c r="N23" s="194"/>
    </row>
    <row r="24" spans="1:14" ht="12.75" customHeight="1" x14ac:dyDescent="0.25">
      <c r="A24" s="221"/>
      <c r="B24" s="196" t="str">
        <f>'[1]Впишите фамилии!'!F59</f>
        <v>11б</v>
      </c>
      <c r="C24" s="197">
        <f>'[1]Впишите фамилии!'!E91</f>
        <v>20</v>
      </c>
      <c r="D24" s="198">
        <f>'[1]14.01'!AE65</f>
        <v>19</v>
      </c>
      <c r="E24" s="199">
        <f>'[1]14.01'!X65</f>
        <v>0</v>
      </c>
      <c r="F24" s="199">
        <f>'[1]14.01'!Y65</f>
        <v>0</v>
      </c>
      <c r="G24" s="199">
        <f>'[1]14.01'!Z65</f>
        <v>5</v>
      </c>
      <c r="H24" s="199">
        <f>'[1]14.01'!AA65</f>
        <v>4</v>
      </c>
      <c r="I24" s="199">
        <f>'[1]14.01'!AB65</f>
        <v>7</v>
      </c>
      <c r="J24" s="199">
        <f>'[1]14.01'!AC65</f>
        <v>3</v>
      </c>
      <c r="K24" s="199">
        <f>'[1]14.01'!AD65</f>
        <v>0</v>
      </c>
      <c r="L24" s="241">
        <f t="shared" si="0"/>
        <v>0</v>
      </c>
      <c r="M24" s="201"/>
      <c r="N24" s="202"/>
    </row>
    <row r="25" spans="1:14" ht="12.75" customHeight="1" x14ac:dyDescent="0.25">
      <c r="A25" s="221"/>
      <c r="B25" s="203" t="str">
        <f>'[1]Впишите фамилии!'!K59</f>
        <v>11в</v>
      </c>
      <c r="C25" s="204">
        <f>'[1]Впишите фамилии!'!J91</f>
        <v>17</v>
      </c>
      <c r="D25" s="205">
        <f>'[1]14.01'!AE96</f>
        <v>14</v>
      </c>
      <c r="E25" s="205">
        <f>'[1]14.01'!X96</f>
        <v>2</v>
      </c>
      <c r="F25" s="205">
        <f>'[1]14.01'!Y96</f>
        <v>2</v>
      </c>
      <c r="G25" s="205">
        <f>'[1]14.01'!Z96</f>
        <v>7</v>
      </c>
      <c r="H25" s="205">
        <f>'[1]14.01'!AA96</f>
        <v>3</v>
      </c>
      <c r="I25" s="205">
        <f>'[1]14.01'!AB96</f>
        <v>0</v>
      </c>
      <c r="J25" s="205">
        <f>'[1]14.01'!AC96</f>
        <v>0</v>
      </c>
      <c r="K25" s="205">
        <f>'[1]14.01'!AD96</f>
        <v>0</v>
      </c>
      <c r="L25" s="241">
        <f t="shared" si="0"/>
        <v>0.14285714285714285</v>
      </c>
      <c r="M25" s="201"/>
      <c r="N25" s="202"/>
    </row>
    <row r="26" spans="1:14" ht="12.75" customHeight="1" thickBot="1" x14ac:dyDescent="0.3">
      <c r="A26" s="222"/>
      <c r="B26" s="209" t="str">
        <f>'[1]Впишите фамилии!'!N59</f>
        <v>11 класс</v>
      </c>
      <c r="C26" s="210">
        <f>'[1]Впишите фамилии!'!N91</f>
        <v>59</v>
      </c>
      <c r="D26" s="211">
        <f>'[1]14.01'!AE97</f>
        <v>53</v>
      </c>
      <c r="E26" s="215">
        <f>'[1]14.01'!X97</f>
        <v>3</v>
      </c>
      <c r="F26" s="215">
        <f>'[1]14.01'!Y97</f>
        <v>3</v>
      </c>
      <c r="G26" s="215">
        <f>'[1]14.01'!Z97</f>
        <v>13</v>
      </c>
      <c r="H26" s="215">
        <f>'[1]14.01'!AA97</f>
        <v>11</v>
      </c>
      <c r="I26" s="215">
        <f>'[1]14.01'!AB97</f>
        <v>17</v>
      </c>
      <c r="J26" s="215">
        <f>'[1]14.01'!AC97</f>
        <v>6</v>
      </c>
      <c r="K26" s="215">
        <f>'[1]14.01'!AD97</f>
        <v>0</v>
      </c>
      <c r="L26" s="242">
        <f t="shared" si="0"/>
        <v>5.6603773584905662E-2</v>
      </c>
      <c r="M26" s="213">
        <f>SUM(E26:K26)</f>
        <v>53</v>
      </c>
      <c r="N26" s="214" t="b">
        <f>IF(D26-M26=0,TRUE)</f>
        <v>1</v>
      </c>
    </row>
    <row r="27" spans="1:14" ht="12.75" customHeight="1" x14ac:dyDescent="0.25">
      <c r="A27" s="220">
        <f>'[1]общая таблица'!I2</f>
        <v>42396</v>
      </c>
      <c r="B27" s="188" t="str">
        <f>'[1]Впишите фамилии!'!B59</f>
        <v>11а</v>
      </c>
      <c r="C27" s="189">
        <f>'[1]Впишите фамилии!'!A91</f>
        <v>22</v>
      </c>
      <c r="D27" s="190">
        <f>'[1]27.01'!AE34</f>
        <v>22</v>
      </c>
      <c r="E27" s="191">
        <f>'[1]27.01'!X34</f>
        <v>0</v>
      </c>
      <c r="F27" s="191">
        <f>'[1]27.01'!Y34</f>
        <v>2</v>
      </c>
      <c r="G27" s="191">
        <f>'[1]27.01'!Z34</f>
        <v>2</v>
      </c>
      <c r="H27" s="191">
        <f>'[1]27.01'!AA34</f>
        <v>5</v>
      </c>
      <c r="I27" s="191">
        <f>'[1]27.01'!AB34</f>
        <v>6</v>
      </c>
      <c r="J27" s="191">
        <f>'[1]27.01'!AC34</f>
        <v>5</v>
      </c>
      <c r="K27" s="191">
        <f>'[1]27.01'!AD34</f>
        <v>2</v>
      </c>
      <c r="L27" s="243">
        <f t="shared" si="0"/>
        <v>0</v>
      </c>
      <c r="M27" s="193"/>
      <c r="N27" s="194"/>
    </row>
    <row r="28" spans="1:14" ht="12.75" customHeight="1" x14ac:dyDescent="0.25">
      <c r="A28" s="221"/>
      <c r="B28" s="196" t="str">
        <f>'[1]Впишите фамилии!'!F59</f>
        <v>11б</v>
      </c>
      <c r="C28" s="197">
        <f>'[1]Впишите фамилии!'!E91</f>
        <v>20</v>
      </c>
      <c r="D28" s="198">
        <f>'[1]27.01'!AE65</f>
        <v>20</v>
      </c>
      <c r="E28" s="199">
        <f>'[1]27.01'!X65</f>
        <v>0</v>
      </c>
      <c r="F28" s="199">
        <f>'[1]27.01'!Y65</f>
        <v>1</v>
      </c>
      <c r="G28" s="199">
        <f>'[1]27.01'!Z65</f>
        <v>1</v>
      </c>
      <c r="H28" s="199">
        <f>'[1]27.01'!AA65</f>
        <v>6</v>
      </c>
      <c r="I28" s="199">
        <f>'[1]27.01'!AB65</f>
        <v>7</v>
      </c>
      <c r="J28" s="199">
        <f>'[1]27.01'!AC65</f>
        <v>5</v>
      </c>
      <c r="K28" s="199">
        <f>'[1]27.01'!AD65</f>
        <v>0</v>
      </c>
      <c r="L28" s="241">
        <f t="shared" si="0"/>
        <v>0</v>
      </c>
      <c r="M28" s="201"/>
      <c r="N28" s="202"/>
    </row>
    <row r="29" spans="1:14" ht="12.75" customHeight="1" x14ac:dyDescent="0.25">
      <c r="A29" s="221"/>
      <c r="B29" s="203" t="str">
        <f>'[1]Впишите фамилии!'!K59</f>
        <v>11в</v>
      </c>
      <c r="C29" s="204">
        <f>'[1]Впишите фамилии!'!J91</f>
        <v>17</v>
      </c>
      <c r="D29" s="205">
        <f>'[1]27.01'!AE96</f>
        <v>13</v>
      </c>
      <c r="E29" s="205">
        <f>'[1]27.01'!X96</f>
        <v>0</v>
      </c>
      <c r="F29" s="205">
        <f>'[1]27.01'!Y96</f>
        <v>0</v>
      </c>
      <c r="G29" s="205">
        <f>'[1]27.01'!Z96</f>
        <v>2</v>
      </c>
      <c r="H29" s="205">
        <f>'[1]27.01'!AA96</f>
        <v>7</v>
      </c>
      <c r="I29" s="205">
        <f>'[1]27.01'!AB96</f>
        <v>3</v>
      </c>
      <c r="J29" s="205">
        <f>'[1]27.01'!AC96</f>
        <v>0</v>
      </c>
      <c r="K29" s="205">
        <f>'[1]27.01'!AD96</f>
        <v>1</v>
      </c>
      <c r="L29" s="241">
        <f t="shared" si="0"/>
        <v>0</v>
      </c>
      <c r="M29" s="201"/>
      <c r="N29" s="202"/>
    </row>
    <row r="30" spans="1:14" ht="12.75" customHeight="1" thickBot="1" x14ac:dyDescent="0.3">
      <c r="A30" s="222"/>
      <c r="B30" s="209" t="str">
        <f>'[1]Впишите фамилии!'!N59</f>
        <v>11 класс</v>
      </c>
      <c r="C30" s="210">
        <f>'[1]Впишите фамилии!'!N91</f>
        <v>59</v>
      </c>
      <c r="D30" s="211">
        <f>'[1]27.01'!AE97</f>
        <v>55</v>
      </c>
      <c r="E30" s="215">
        <f>'[1]27.01'!X97</f>
        <v>0</v>
      </c>
      <c r="F30" s="215">
        <f>'[1]27.01'!Y97</f>
        <v>3</v>
      </c>
      <c r="G30" s="215">
        <f>'[1]27.01'!Z97</f>
        <v>5</v>
      </c>
      <c r="H30" s="215">
        <f>'[1]27.01'!AA97</f>
        <v>18</v>
      </c>
      <c r="I30" s="215">
        <f>'[1]27.01'!AB97</f>
        <v>16</v>
      </c>
      <c r="J30" s="215">
        <f>'[1]27.01'!AC97</f>
        <v>10</v>
      </c>
      <c r="K30" s="215">
        <f>'[1]27.01'!AD97</f>
        <v>3</v>
      </c>
      <c r="L30" s="242">
        <f t="shared" si="0"/>
        <v>0</v>
      </c>
      <c r="M30" s="213">
        <f>SUM(E30:K30)</f>
        <v>55</v>
      </c>
      <c r="N30" s="214" t="b">
        <f>IF(D30-M30=0,TRUE)</f>
        <v>1</v>
      </c>
    </row>
    <row r="31" spans="1:14" ht="12.75" customHeight="1" x14ac:dyDescent="0.25">
      <c r="A31" s="220">
        <f>'[1]общая таблица'!J2</f>
        <v>42405</v>
      </c>
      <c r="B31" s="188" t="str">
        <f>'[1]Впишите фамилии!'!B59</f>
        <v>11а</v>
      </c>
      <c r="C31" s="189">
        <f>'[1]Впишите фамилии!'!A91</f>
        <v>22</v>
      </c>
      <c r="D31" s="198">
        <f>'[1]5.02'!AE34</f>
        <v>20</v>
      </c>
      <c r="E31" s="191">
        <f>'[1]5.02'!X34</f>
        <v>0</v>
      </c>
      <c r="F31" s="191">
        <f>'[1]5.02'!Y34</f>
        <v>2</v>
      </c>
      <c r="G31" s="191">
        <f>'[1]5.02'!Z34</f>
        <v>2</v>
      </c>
      <c r="H31" s="191">
        <f>'[1]5.02'!AA34</f>
        <v>5</v>
      </c>
      <c r="I31" s="191">
        <f>'[1]5.02'!AB34</f>
        <v>4</v>
      </c>
      <c r="J31" s="191">
        <f>'[1]5.02'!AC34</f>
        <v>5</v>
      </c>
      <c r="K31" s="191">
        <f>'[1]5.02'!AD34</f>
        <v>2</v>
      </c>
      <c r="L31" s="243">
        <f t="shared" si="0"/>
        <v>0</v>
      </c>
      <c r="M31" s="193"/>
      <c r="N31" s="194"/>
    </row>
    <row r="32" spans="1:14" ht="12.75" customHeight="1" x14ac:dyDescent="0.25">
      <c r="A32" s="221"/>
      <c r="B32" s="196" t="str">
        <f>'[1]Впишите фамилии!'!F59</f>
        <v>11б</v>
      </c>
      <c r="C32" s="197">
        <f>'[1]Впишите фамилии!'!E91</f>
        <v>20</v>
      </c>
      <c r="D32" s="198">
        <f>'[1]5.02'!AE65</f>
        <v>17</v>
      </c>
      <c r="E32" s="199">
        <f>'[1]5.02'!X65</f>
        <v>0</v>
      </c>
      <c r="F32" s="199">
        <f>'[1]5.02'!Y65</f>
        <v>1</v>
      </c>
      <c r="G32" s="199">
        <f>'[1]5.02'!Z65</f>
        <v>1</v>
      </c>
      <c r="H32" s="199">
        <f>'[1]5.02'!AA65</f>
        <v>3</v>
      </c>
      <c r="I32" s="199">
        <f>'[1]5.02'!AB65</f>
        <v>7</v>
      </c>
      <c r="J32" s="199">
        <f>'[1]5.02'!AC65</f>
        <v>4</v>
      </c>
      <c r="K32" s="199">
        <f>'[1]5.02'!AD65</f>
        <v>1</v>
      </c>
      <c r="L32" s="241">
        <f t="shared" si="0"/>
        <v>0</v>
      </c>
      <c r="M32" s="201"/>
      <c r="N32" s="202"/>
    </row>
    <row r="33" spans="1:14" ht="12.75" customHeight="1" x14ac:dyDescent="0.25">
      <c r="A33" s="221"/>
      <c r="B33" s="203" t="str">
        <f>'[1]Впишите фамилии!'!K59</f>
        <v>11в</v>
      </c>
      <c r="C33" s="204">
        <f>'[1]Впишите фамилии!'!J91</f>
        <v>17</v>
      </c>
      <c r="D33" s="205">
        <f>'[1]5.02'!AE96</f>
        <v>14</v>
      </c>
      <c r="E33" s="205">
        <f>'[1]5.02'!X96</f>
        <v>0</v>
      </c>
      <c r="F33" s="205">
        <f>'[1]5.02'!Y96</f>
        <v>4</v>
      </c>
      <c r="G33" s="205">
        <f>'[1]5.02'!Z96</f>
        <v>2</v>
      </c>
      <c r="H33" s="205">
        <f>'[1]5.02'!AA96</f>
        <v>3</v>
      </c>
      <c r="I33" s="205">
        <f>'[1]5.02'!AB96</f>
        <v>5</v>
      </c>
      <c r="J33" s="205">
        <f>'[1]5.02'!AC96</f>
        <v>0</v>
      </c>
      <c r="K33" s="205">
        <f>'[1]5.02'!AD96</f>
        <v>0</v>
      </c>
      <c r="L33" s="241">
        <f t="shared" si="0"/>
        <v>0</v>
      </c>
      <c r="M33" s="201"/>
      <c r="N33" s="202"/>
    </row>
    <row r="34" spans="1:14" ht="12.75" customHeight="1" thickBot="1" x14ac:dyDescent="0.3">
      <c r="A34" s="222"/>
      <c r="B34" s="209" t="str">
        <f>'[1]Впишите фамилии!'!N59</f>
        <v>11 класс</v>
      </c>
      <c r="C34" s="210">
        <f>'[1]Впишите фамилии!'!N91</f>
        <v>59</v>
      </c>
      <c r="D34" s="211">
        <f>'[1]5.02'!AE97</f>
        <v>51</v>
      </c>
      <c r="E34" s="215">
        <f>'[1]5.02'!X97</f>
        <v>0</v>
      </c>
      <c r="F34" s="215">
        <f>'[1]5.02'!Y97</f>
        <v>7</v>
      </c>
      <c r="G34" s="215">
        <f>'[1]5.02'!Z97</f>
        <v>5</v>
      </c>
      <c r="H34" s="215">
        <f>'[1]5.02'!AA97</f>
        <v>11</v>
      </c>
      <c r="I34" s="215">
        <f>'[1]5.02'!AB97</f>
        <v>16</v>
      </c>
      <c r="J34" s="215">
        <f>'[1]5.02'!AC97</f>
        <v>9</v>
      </c>
      <c r="K34" s="215">
        <f>'[1]5.02'!AD97</f>
        <v>3</v>
      </c>
      <c r="L34" s="242">
        <f t="shared" si="0"/>
        <v>0</v>
      </c>
      <c r="M34" s="213">
        <f>SUM(E34:K34)</f>
        <v>51</v>
      </c>
      <c r="N34" s="214" t="b">
        <f>IF(D34-M34=0,TRUE)</f>
        <v>1</v>
      </c>
    </row>
    <row r="35" spans="1:14" ht="12.75" customHeight="1" x14ac:dyDescent="0.25">
      <c r="A35" s="220">
        <f>'[1]общая таблица'!K2</f>
        <v>42406</v>
      </c>
      <c r="B35" s="188" t="str">
        <f>'[1]Впишите фамилии!'!B59</f>
        <v>11а</v>
      </c>
      <c r="C35" s="189">
        <f>'[1]Впишите фамилии!'!A91</f>
        <v>22</v>
      </c>
      <c r="D35" s="190">
        <f>'[1]6.02'!AE34</f>
        <v>20</v>
      </c>
      <c r="E35" s="191">
        <f>'[1]6.02'!X34</f>
        <v>1</v>
      </c>
      <c r="F35" s="191">
        <f>'[1]6.02'!Y34</f>
        <v>1</v>
      </c>
      <c r="G35" s="191">
        <f>'[1]6.02'!Z34</f>
        <v>3</v>
      </c>
      <c r="H35" s="191">
        <f>'[1]6.02'!AA34</f>
        <v>6</v>
      </c>
      <c r="I35" s="191">
        <f>'[1]6.02'!AB34</f>
        <v>4</v>
      </c>
      <c r="J35" s="191">
        <f>'[1]6.02'!AC34</f>
        <v>2</v>
      </c>
      <c r="K35" s="191">
        <f>'[1]6.02'!AD34</f>
        <v>3</v>
      </c>
      <c r="L35" s="243">
        <f t="shared" si="0"/>
        <v>0.05</v>
      </c>
      <c r="M35" s="193"/>
      <c r="N35" s="194"/>
    </row>
    <row r="36" spans="1:14" ht="12.75" customHeight="1" x14ac:dyDescent="0.25">
      <c r="A36" s="221"/>
      <c r="B36" s="196" t="str">
        <f>'[1]Впишите фамилии!'!F59</f>
        <v>11б</v>
      </c>
      <c r="C36" s="197">
        <f>'[1]Впишите фамилии!'!E91</f>
        <v>20</v>
      </c>
      <c r="D36" s="198">
        <f>'[1]6.02'!AE65</f>
        <v>15</v>
      </c>
      <c r="E36" s="199">
        <f>'[1]6.02'!X65</f>
        <v>1</v>
      </c>
      <c r="F36" s="199">
        <f>'[1]6.02'!Y65</f>
        <v>2</v>
      </c>
      <c r="G36" s="199">
        <f>'[1]6.02'!Z65</f>
        <v>2</v>
      </c>
      <c r="H36" s="199">
        <f>'[1]6.02'!AA65</f>
        <v>4</v>
      </c>
      <c r="I36" s="199">
        <f>'[1]6.02'!AB65</f>
        <v>3</v>
      </c>
      <c r="J36" s="199">
        <f>'[1]6.02'!AC65</f>
        <v>3</v>
      </c>
      <c r="K36" s="199">
        <f>'[1]6.02'!AD65</f>
        <v>0</v>
      </c>
      <c r="L36" s="241">
        <f t="shared" si="0"/>
        <v>6.6666666666666666E-2</v>
      </c>
      <c r="M36" s="201"/>
      <c r="N36" s="202"/>
    </row>
    <row r="37" spans="1:14" ht="12.75" customHeight="1" x14ac:dyDescent="0.25">
      <c r="A37" s="221"/>
      <c r="B37" s="203" t="str">
        <f>'[1]Впишите фамилии!'!K59</f>
        <v>11в</v>
      </c>
      <c r="C37" s="204">
        <f>'[1]Впишите фамилии!'!J91</f>
        <v>17</v>
      </c>
      <c r="D37" s="205">
        <f>'[1]6.02'!AE96</f>
        <v>12</v>
      </c>
      <c r="E37" s="205">
        <f>'[1]6.02'!X96</f>
        <v>0</v>
      </c>
      <c r="F37" s="205">
        <f>'[1]6.02'!Y96</f>
        <v>1</v>
      </c>
      <c r="G37" s="205">
        <f>'[1]6.02'!Z96</f>
        <v>1</v>
      </c>
      <c r="H37" s="205">
        <f>'[1]6.02'!AA96</f>
        <v>6</v>
      </c>
      <c r="I37" s="205">
        <f>'[1]6.02'!AB96</f>
        <v>2</v>
      </c>
      <c r="J37" s="205">
        <f>'[1]6.02'!AC96</f>
        <v>2</v>
      </c>
      <c r="K37" s="205">
        <f>'[1]6.02'!AD96</f>
        <v>0</v>
      </c>
      <c r="L37" s="241">
        <f t="shared" si="0"/>
        <v>0</v>
      </c>
      <c r="M37" s="201"/>
      <c r="N37" s="202"/>
    </row>
    <row r="38" spans="1:14" ht="12.75" customHeight="1" thickBot="1" x14ac:dyDescent="0.3">
      <c r="A38" s="222"/>
      <c r="B38" s="209" t="str">
        <f>'[1]Впишите фамилии!'!N59</f>
        <v>11 класс</v>
      </c>
      <c r="C38" s="210">
        <f>'[1]Впишите фамилии!'!N91</f>
        <v>59</v>
      </c>
      <c r="D38" s="211">
        <f>'[1]6.02'!AE97</f>
        <v>47</v>
      </c>
      <c r="E38" s="223">
        <f>'[1]6.02'!X97</f>
        <v>2</v>
      </c>
      <c r="F38" s="223">
        <f>'[1]6.02'!Y97</f>
        <v>4</v>
      </c>
      <c r="G38" s="223">
        <f>'[1]6.02'!Z97</f>
        <v>6</v>
      </c>
      <c r="H38" s="223">
        <f>'[1]6.02'!AA97</f>
        <v>16</v>
      </c>
      <c r="I38" s="223">
        <f>'[1]6.02'!AB97</f>
        <v>9</v>
      </c>
      <c r="J38" s="223">
        <f>'[1]6.02'!AC97</f>
        <v>7</v>
      </c>
      <c r="K38" s="223">
        <f>'[1]6.02'!AD97</f>
        <v>3</v>
      </c>
      <c r="L38" s="242">
        <f t="shared" si="0"/>
        <v>4.2553191489361701E-2</v>
      </c>
      <c r="M38" s="213">
        <f>SUM(E38:K38)</f>
        <v>47</v>
      </c>
      <c r="N38" s="214" t="b">
        <f>IF(D38-M38=0,TRUE)</f>
        <v>1</v>
      </c>
    </row>
    <row r="39" spans="1:14" ht="12.75" customHeight="1" x14ac:dyDescent="0.25">
      <c r="A39" s="220">
        <f>'[1]общая таблица'!L2</f>
        <v>42418</v>
      </c>
      <c r="B39" s="188" t="str">
        <f>'[1]Впишите фамилии!'!B59</f>
        <v>11а</v>
      </c>
      <c r="C39" s="189">
        <f>'[1]Впишите фамилии!'!A91</f>
        <v>22</v>
      </c>
      <c r="D39" s="190">
        <f>'[1]18.02'!AE34</f>
        <v>12</v>
      </c>
      <c r="E39" s="191">
        <f>'[1]18.02'!X34</f>
        <v>0</v>
      </c>
      <c r="F39" s="191">
        <f>'[1]18.02'!Y34</f>
        <v>0</v>
      </c>
      <c r="G39" s="191">
        <f>'[1]18.02'!Z34</f>
        <v>1</v>
      </c>
      <c r="H39" s="191">
        <f>'[1]18.02'!AA34</f>
        <v>3</v>
      </c>
      <c r="I39" s="191">
        <f>'[1]18.02'!AB34</f>
        <v>1</v>
      </c>
      <c r="J39" s="191">
        <f>'[1]18.02'!AC34</f>
        <v>6</v>
      </c>
      <c r="K39" s="191">
        <f>'[1]18.02'!AD34</f>
        <v>1</v>
      </c>
      <c r="L39" s="240">
        <f t="shared" si="0"/>
        <v>0</v>
      </c>
      <c r="M39" s="193"/>
      <c r="N39" s="194"/>
    </row>
    <row r="40" spans="1:14" ht="12.75" customHeight="1" x14ac:dyDescent="0.25">
      <c r="A40" s="221"/>
      <c r="B40" s="196" t="str">
        <f>'[1]Впишите фамилии!'!F59</f>
        <v>11б</v>
      </c>
      <c r="C40" s="197">
        <f>'[1]Впишите фамилии!'!E91</f>
        <v>20</v>
      </c>
      <c r="D40" s="198">
        <f>'[1]18.02'!AE65</f>
        <v>13</v>
      </c>
      <c r="E40" s="199">
        <f>'[1]18.02'!X65</f>
        <v>0</v>
      </c>
      <c r="F40" s="199">
        <f>'[1]18.02'!Y65</f>
        <v>1</v>
      </c>
      <c r="G40" s="199">
        <f>'[1]18.02'!Z65</f>
        <v>3</v>
      </c>
      <c r="H40" s="199">
        <f>'[1]18.02'!AA65</f>
        <v>1</v>
      </c>
      <c r="I40" s="199">
        <f>'[1]18.02'!AB65</f>
        <v>3</v>
      </c>
      <c r="J40" s="199">
        <f>'[1]18.02'!AC65</f>
        <v>2</v>
      </c>
      <c r="K40" s="199">
        <f>'[1]18.02'!AD65</f>
        <v>3</v>
      </c>
      <c r="L40" s="241">
        <f t="shared" si="0"/>
        <v>0</v>
      </c>
      <c r="M40" s="201"/>
      <c r="N40" s="202"/>
    </row>
    <row r="41" spans="1:14" ht="12.75" customHeight="1" x14ac:dyDescent="0.25">
      <c r="A41" s="221"/>
      <c r="B41" s="203" t="str">
        <f>'[1]Впишите фамилии!'!K59</f>
        <v>11в</v>
      </c>
      <c r="C41" s="204">
        <f>'[1]Впишите фамилии!'!J91</f>
        <v>17</v>
      </c>
      <c r="D41" s="205">
        <f>'[1]18.02'!AE96</f>
        <v>8</v>
      </c>
      <c r="E41" s="205">
        <f>'[1]18.02'!X96</f>
        <v>1</v>
      </c>
      <c r="F41" s="205">
        <f>'[1]18.02'!Y96</f>
        <v>0</v>
      </c>
      <c r="G41" s="205">
        <f>'[1]18.02'!Z96</f>
        <v>2</v>
      </c>
      <c r="H41" s="205">
        <f>'[1]18.02'!AA96</f>
        <v>3</v>
      </c>
      <c r="I41" s="205">
        <f>'[1]18.02'!AB96</f>
        <v>2</v>
      </c>
      <c r="J41" s="205">
        <f>'[1]18.02'!AC96</f>
        <v>0</v>
      </c>
      <c r="K41" s="205">
        <f>'[1]18.02'!AD96</f>
        <v>0</v>
      </c>
      <c r="L41" s="241">
        <f t="shared" si="0"/>
        <v>0.125</v>
      </c>
      <c r="M41" s="201"/>
      <c r="N41" s="202"/>
    </row>
    <row r="42" spans="1:14" ht="12.75" customHeight="1" thickBot="1" x14ac:dyDescent="0.3">
      <c r="A42" s="222"/>
      <c r="B42" s="209" t="str">
        <f>'[1]Впишите фамилии!'!N59</f>
        <v>11 класс</v>
      </c>
      <c r="C42" s="210">
        <f>'[1]Впишите фамилии!'!N91</f>
        <v>59</v>
      </c>
      <c r="D42" s="211">
        <f>'[1]18.02'!AE97</f>
        <v>33</v>
      </c>
      <c r="E42" s="211">
        <f>'[1]18.02'!X97</f>
        <v>1</v>
      </c>
      <c r="F42" s="211">
        <f>'[1]18.02'!Y97</f>
        <v>1</v>
      </c>
      <c r="G42" s="211">
        <f>'[1]18.02'!Z97</f>
        <v>6</v>
      </c>
      <c r="H42" s="211">
        <f>'[1]18.02'!AA97</f>
        <v>7</v>
      </c>
      <c r="I42" s="211">
        <f>'[1]18.02'!AB97</f>
        <v>6</v>
      </c>
      <c r="J42" s="211">
        <f>'[1]18.02'!AC97</f>
        <v>8</v>
      </c>
      <c r="K42" s="211">
        <f>'[1]18.02'!AD97</f>
        <v>4</v>
      </c>
      <c r="L42" s="242">
        <f t="shared" si="0"/>
        <v>3.0303030303030304E-2</v>
      </c>
      <c r="M42" s="213">
        <f>SUM(E42:K42)</f>
        <v>33</v>
      </c>
      <c r="N42" s="214" t="b">
        <f>IF(D42-M42=0,TRUE)</f>
        <v>1</v>
      </c>
    </row>
  </sheetData>
  <mergeCells count="12">
    <mergeCell ref="A19:A22"/>
    <mergeCell ref="A23:A26"/>
    <mergeCell ref="A27:A30"/>
    <mergeCell ref="A31:A34"/>
    <mergeCell ref="A35:A38"/>
    <mergeCell ref="A39:A42"/>
    <mergeCell ref="A1:G1"/>
    <mergeCell ref="H1:K1"/>
    <mergeCell ref="A3:A6"/>
    <mergeCell ref="A7:A10"/>
    <mergeCell ref="A11:A14"/>
    <mergeCell ref="A15:A18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2016-02-26T03:30:23Z</dcterms:modified>
</cp:coreProperties>
</file>