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K22" i="5" l="1"/>
  <c r="J22" i="5"/>
  <c r="I22" i="5"/>
  <c r="H22" i="5"/>
  <c r="G22" i="5"/>
  <c r="F22" i="5"/>
  <c r="E22" i="5"/>
  <c r="L22" i="5" s="1"/>
  <c r="D22" i="5"/>
  <c r="C22" i="5"/>
  <c r="B22" i="5"/>
  <c r="K21" i="5"/>
  <c r="J21" i="5"/>
  <c r="I21" i="5"/>
  <c r="H21" i="5"/>
  <c r="G21" i="5"/>
  <c r="F21" i="5"/>
  <c r="E21" i="5"/>
  <c r="L21" i="5" s="1"/>
  <c r="D21" i="5"/>
  <c r="C21" i="5"/>
  <c r="B21" i="5"/>
  <c r="K20" i="5"/>
  <c r="J20" i="5"/>
  <c r="I20" i="5"/>
  <c r="H20" i="5"/>
  <c r="G20" i="5"/>
  <c r="F20" i="5"/>
  <c r="E20" i="5"/>
  <c r="L20" i="5" s="1"/>
  <c r="D20" i="5"/>
  <c r="C20" i="5"/>
  <c r="B20" i="5"/>
  <c r="K19" i="5"/>
  <c r="J19" i="5"/>
  <c r="I19" i="5"/>
  <c r="H19" i="5"/>
  <c r="G19" i="5"/>
  <c r="F19" i="5"/>
  <c r="E19" i="5"/>
  <c r="L19" i="5" s="1"/>
  <c r="D19" i="5"/>
  <c r="C19" i="5"/>
  <c r="B19" i="5"/>
  <c r="A19" i="5"/>
  <c r="K18" i="5"/>
  <c r="J18" i="5"/>
  <c r="I18" i="5"/>
  <c r="H18" i="5"/>
  <c r="G18" i="5"/>
  <c r="F18" i="5"/>
  <c r="E18" i="5"/>
  <c r="D18" i="5"/>
  <c r="C18" i="5"/>
  <c r="B18" i="5"/>
  <c r="K17" i="5"/>
  <c r="J17" i="5"/>
  <c r="I17" i="5"/>
  <c r="H17" i="5"/>
  <c r="G17" i="5"/>
  <c r="F17" i="5"/>
  <c r="E17" i="5"/>
  <c r="D17" i="5"/>
  <c r="C17" i="5"/>
  <c r="B17" i="5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A15" i="5"/>
  <c r="K14" i="5"/>
  <c r="J14" i="5"/>
  <c r="I14" i="5"/>
  <c r="H14" i="5"/>
  <c r="G14" i="5"/>
  <c r="F14" i="5"/>
  <c r="E14" i="5"/>
  <c r="L14" i="5" s="1"/>
  <c r="D14" i="5"/>
  <c r="C14" i="5"/>
  <c r="B14" i="5"/>
  <c r="K13" i="5"/>
  <c r="J13" i="5"/>
  <c r="I13" i="5"/>
  <c r="H13" i="5"/>
  <c r="G13" i="5"/>
  <c r="F13" i="5"/>
  <c r="E13" i="5"/>
  <c r="L13" i="5" s="1"/>
  <c r="D13" i="5"/>
  <c r="C13" i="5"/>
  <c r="B13" i="5"/>
  <c r="K12" i="5"/>
  <c r="J12" i="5"/>
  <c r="I12" i="5"/>
  <c r="H12" i="5"/>
  <c r="G12" i="5"/>
  <c r="F12" i="5"/>
  <c r="E12" i="5"/>
  <c r="L12" i="5" s="1"/>
  <c r="D12" i="5"/>
  <c r="C12" i="5"/>
  <c r="B12" i="5"/>
  <c r="K11" i="5"/>
  <c r="J11" i="5"/>
  <c r="I11" i="5"/>
  <c r="H11" i="5"/>
  <c r="G11" i="5"/>
  <c r="F11" i="5"/>
  <c r="E11" i="5"/>
  <c r="L11" i="5" s="1"/>
  <c r="D11" i="5"/>
  <c r="C11" i="5"/>
  <c r="B11" i="5"/>
  <c r="A11" i="5"/>
  <c r="K10" i="5"/>
  <c r="J10" i="5"/>
  <c r="I10" i="5"/>
  <c r="H10" i="5"/>
  <c r="G10" i="5"/>
  <c r="F10" i="5"/>
  <c r="E10" i="5"/>
  <c r="D10" i="5"/>
  <c r="C10" i="5"/>
  <c r="B10" i="5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A7" i="5"/>
  <c r="K6" i="5"/>
  <c r="J6" i="5"/>
  <c r="I6" i="5"/>
  <c r="H6" i="5"/>
  <c r="G6" i="5"/>
  <c r="F6" i="5"/>
  <c r="E6" i="5"/>
  <c r="L6" i="5" s="1"/>
  <c r="D6" i="5"/>
  <c r="C6" i="5"/>
  <c r="B6" i="5"/>
  <c r="K5" i="5"/>
  <c r="J5" i="5"/>
  <c r="I5" i="5"/>
  <c r="H5" i="5"/>
  <c r="G5" i="5"/>
  <c r="F5" i="5"/>
  <c r="E5" i="5"/>
  <c r="L5" i="5" s="1"/>
  <c r="D5" i="5"/>
  <c r="C5" i="5"/>
  <c r="B5" i="5"/>
  <c r="K4" i="5"/>
  <c r="J4" i="5"/>
  <c r="I4" i="5"/>
  <c r="H4" i="5"/>
  <c r="G4" i="5"/>
  <c r="F4" i="5"/>
  <c r="E4" i="5"/>
  <c r="L4" i="5" s="1"/>
  <c r="D4" i="5"/>
  <c r="C4" i="5"/>
  <c r="B4" i="5"/>
  <c r="K3" i="5"/>
  <c r="J3" i="5"/>
  <c r="I3" i="5"/>
  <c r="H3" i="5"/>
  <c r="G3" i="5"/>
  <c r="F3" i="5"/>
  <c r="E3" i="5"/>
  <c r="L3" i="5" s="1"/>
  <c r="D3" i="5"/>
  <c r="C3" i="5"/>
  <c r="B3" i="5"/>
  <c r="A3" i="5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P84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P42" i="4"/>
  <c r="AB117" i="4"/>
  <c r="BC117" i="4" s="1"/>
  <c r="AA117" i="4"/>
  <c r="BB117" i="4" s="1"/>
  <c r="Z117" i="4"/>
  <c r="BA117" i="4" s="1"/>
  <c r="Y117" i="4"/>
  <c r="AZ117" i="4" s="1"/>
  <c r="X117" i="4"/>
  <c r="AY117" i="4" s="1"/>
  <c r="W117" i="4"/>
  <c r="AX117" i="4" s="1"/>
  <c r="V117" i="4"/>
  <c r="AW117" i="4" s="1"/>
  <c r="U117" i="4"/>
  <c r="AV117" i="4" s="1"/>
  <c r="T117" i="4"/>
  <c r="AU117" i="4" s="1"/>
  <c r="S117" i="4"/>
  <c r="AT117" i="4" s="1"/>
  <c r="R117" i="4"/>
  <c r="AS117" i="4" s="1"/>
  <c r="Q117" i="4"/>
  <c r="AR117" i="4" s="1"/>
  <c r="P117" i="4"/>
  <c r="AQ117" i="4" s="1"/>
  <c r="O117" i="4"/>
  <c r="AP117" i="4" s="1"/>
  <c r="N117" i="4"/>
  <c r="AO117" i="4" s="1"/>
  <c r="M117" i="4"/>
  <c r="AN117" i="4" s="1"/>
  <c r="L117" i="4"/>
  <c r="AM117" i="4" s="1"/>
  <c r="K117" i="4"/>
  <c r="AL117" i="4" s="1"/>
  <c r="J117" i="4"/>
  <c r="AK117" i="4" s="1"/>
  <c r="I117" i="4"/>
  <c r="AJ117" i="4" s="1"/>
  <c r="H117" i="4"/>
  <c r="AI117" i="4" s="1"/>
  <c r="G117" i="4"/>
  <c r="AH117" i="4" s="1"/>
  <c r="F117" i="4"/>
  <c r="AG117" i="4" s="1"/>
  <c r="E117" i="4"/>
  <c r="AF117" i="4" s="1"/>
  <c r="D117" i="4"/>
  <c r="AE117" i="4" s="1"/>
  <c r="AB116" i="4"/>
  <c r="BC116" i="4" s="1"/>
  <c r="AA116" i="4"/>
  <c r="BB116" i="4" s="1"/>
  <c r="Z116" i="4"/>
  <c r="BA116" i="4" s="1"/>
  <c r="Y116" i="4"/>
  <c r="AZ116" i="4" s="1"/>
  <c r="X116" i="4"/>
  <c r="AY116" i="4" s="1"/>
  <c r="W116" i="4"/>
  <c r="AX116" i="4" s="1"/>
  <c r="V116" i="4"/>
  <c r="AW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L116" i="4"/>
  <c r="AM116" i="4" s="1"/>
  <c r="K116" i="4"/>
  <c r="AL116" i="4" s="1"/>
  <c r="J116" i="4"/>
  <c r="AK116" i="4" s="1"/>
  <c r="I116" i="4"/>
  <c r="AJ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B116" i="4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L115" i="4"/>
  <c r="AM115" i="4" s="1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92" i="4"/>
  <c r="BC92" i="4" s="1"/>
  <c r="AA92" i="4"/>
  <c r="BB92" i="4" s="1"/>
  <c r="Z92" i="4"/>
  <c r="BA92" i="4" s="1"/>
  <c r="Y92" i="4"/>
  <c r="AZ92" i="4" s="1"/>
  <c r="X92" i="4"/>
  <c r="AY92" i="4" s="1"/>
  <c r="W92" i="4"/>
  <c r="AX92" i="4" s="1"/>
  <c r="V92" i="4"/>
  <c r="AW92" i="4" s="1"/>
  <c r="U92" i="4"/>
  <c r="AV92" i="4" s="1"/>
  <c r="T92" i="4"/>
  <c r="AU92" i="4" s="1"/>
  <c r="S92" i="4"/>
  <c r="AT92" i="4" s="1"/>
  <c r="R92" i="4"/>
  <c r="AS92" i="4" s="1"/>
  <c r="Q92" i="4"/>
  <c r="AR92" i="4" s="1"/>
  <c r="P92" i="4"/>
  <c r="AQ92" i="4" s="1"/>
  <c r="O92" i="4"/>
  <c r="AP92" i="4" s="1"/>
  <c r="N92" i="4"/>
  <c r="AO92" i="4" s="1"/>
  <c r="M92" i="4"/>
  <c r="AN92" i="4" s="1"/>
  <c r="L92" i="4"/>
  <c r="AM92" i="4" s="1"/>
  <c r="K92" i="4"/>
  <c r="AL92" i="4" s="1"/>
  <c r="J92" i="4"/>
  <c r="AK92" i="4" s="1"/>
  <c r="I92" i="4"/>
  <c r="AJ92" i="4" s="1"/>
  <c r="H92" i="4"/>
  <c r="AI92" i="4" s="1"/>
  <c r="G92" i="4"/>
  <c r="AH92" i="4" s="1"/>
  <c r="F92" i="4"/>
  <c r="AG92" i="4" s="1"/>
  <c r="E92" i="4"/>
  <c r="AF92" i="4" s="1"/>
  <c r="D92" i="4"/>
  <c r="AE92" i="4" s="1"/>
  <c r="C92" i="4"/>
  <c r="B92" i="4"/>
  <c r="A92" i="4"/>
  <c r="AB91" i="4"/>
  <c r="BC91" i="4" s="1"/>
  <c r="AA91" i="4"/>
  <c r="BB91" i="4" s="1"/>
  <c r="Z91" i="4"/>
  <c r="BA91" i="4" s="1"/>
  <c r="Y91" i="4"/>
  <c r="AZ91" i="4" s="1"/>
  <c r="X91" i="4"/>
  <c r="AY91" i="4" s="1"/>
  <c r="W91" i="4"/>
  <c r="AX91" i="4" s="1"/>
  <c r="V91" i="4"/>
  <c r="AW91" i="4" s="1"/>
  <c r="U91" i="4"/>
  <c r="AV91" i="4" s="1"/>
  <c r="T91" i="4"/>
  <c r="AU91" i="4" s="1"/>
  <c r="S91" i="4"/>
  <c r="AT91" i="4" s="1"/>
  <c r="R91" i="4"/>
  <c r="AS91" i="4" s="1"/>
  <c r="Q91" i="4"/>
  <c r="AR91" i="4" s="1"/>
  <c r="P91" i="4"/>
  <c r="AQ91" i="4" s="1"/>
  <c r="O91" i="4"/>
  <c r="AP91" i="4" s="1"/>
  <c r="N91" i="4"/>
  <c r="AO91" i="4" s="1"/>
  <c r="M91" i="4"/>
  <c r="AN91" i="4" s="1"/>
  <c r="L91" i="4"/>
  <c r="AM91" i="4" s="1"/>
  <c r="K91" i="4"/>
  <c r="AL91" i="4" s="1"/>
  <c r="J91" i="4"/>
  <c r="AK91" i="4" s="1"/>
  <c r="I91" i="4"/>
  <c r="AJ91" i="4" s="1"/>
  <c r="H91" i="4"/>
  <c r="AI91" i="4" s="1"/>
  <c r="G91" i="4"/>
  <c r="AH91" i="4" s="1"/>
  <c r="F91" i="4"/>
  <c r="AG91" i="4" s="1"/>
  <c r="E91" i="4"/>
  <c r="AF91" i="4" s="1"/>
  <c r="D91" i="4"/>
  <c r="AE91" i="4" s="1"/>
  <c r="C91" i="4"/>
  <c r="B91" i="4"/>
  <c r="A91" i="4"/>
  <c r="AB90" i="4"/>
  <c r="BC90" i="4" s="1"/>
  <c r="AA90" i="4"/>
  <c r="BB90" i="4" s="1"/>
  <c r="Z90" i="4"/>
  <c r="BA90" i="4" s="1"/>
  <c r="Y90" i="4"/>
  <c r="AZ90" i="4" s="1"/>
  <c r="X90" i="4"/>
  <c r="AY90" i="4" s="1"/>
  <c r="W90" i="4"/>
  <c r="AX90" i="4" s="1"/>
  <c r="V90" i="4"/>
  <c r="AW90" i="4" s="1"/>
  <c r="U90" i="4"/>
  <c r="AV90" i="4" s="1"/>
  <c r="T90" i="4"/>
  <c r="AU90" i="4" s="1"/>
  <c r="S90" i="4"/>
  <c r="AT90" i="4" s="1"/>
  <c r="R90" i="4"/>
  <c r="AS90" i="4" s="1"/>
  <c r="Q90" i="4"/>
  <c r="AR90" i="4" s="1"/>
  <c r="P90" i="4"/>
  <c r="AQ90" i="4" s="1"/>
  <c r="O90" i="4"/>
  <c r="AP90" i="4" s="1"/>
  <c r="N90" i="4"/>
  <c r="AO90" i="4" s="1"/>
  <c r="M90" i="4"/>
  <c r="AN90" i="4" s="1"/>
  <c r="L90" i="4"/>
  <c r="AM90" i="4" s="1"/>
  <c r="K90" i="4"/>
  <c r="AL90" i="4" s="1"/>
  <c r="J90" i="4"/>
  <c r="AK90" i="4" s="1"/>
  <c r="I90" i="4"/>
  <c r="AJ90" i="4" s="1"/>
  <c r="H90" i="4"/>
  <c r="AI90" i="4" s="1"/>
  <c r="G90" i="4"/>
  <c r="AH90" i="4" s="1"/>
  <c r="F90" i="4"/>
  <c r="AG90" i="4" s="1"/>
  <c r="E90" i="4"/>
  <c r="AF90" i="4" s="1"/>
  <c r="D90" i="4"/>
  <c r="AE90" i="4" s="1"/>
  <c r="C90" i="4"/>
  <c r="B90" i="4"/>
  <c r="A90" i="4"/>
  <c r="AB89" i="4"/>
  <c r="BC89" i="4" s="1"/>
  <c r="AA89" i="4"/>
  <c r="BB89" i="4" s="1"/>
  <c r="Z89" i="4"/>
  <c r="BA89" i="4" s="1"/>
  <c r="Y89" i="4"/>
  <c r="AZ89" i="4" s="1"/>
  <c r="X89" i="4"/>
  <c r="AY89" i="4" s="1"/>
  <c r="W89" i="4"/>
  <c r="AX89" i="4" s="1"/>
  <c r="V89" i="4"/>
  <c r="AW89" i="4" s="1"/>
  <c r="U89" i="4"/>
  <c r="AV89" i="4" s="1"/>
  <c r="T89" i="4"/>
  <c r="AU89" i="4" s="1"/>
  <c r="S89" i="4"/>
  <c r="AT89" i="4" s="1"/>
  <c r="R89" i="4"/>
  <c r="AS89" i="4" s="1"/>
  <c r="Q89" i="4"/>
  <c r="AR89" i="4" s="1"/>
  <c r="P89" i="4"/>
  <c r="AQ89" i="4" s="1"/>
  <c r="O89" i="4"/>
  <c r="AP89" i="4" s="1"/>
  <c r="N89" i="4"/>
  <c r="AO89" i="4" s="1"/>
  <c r="M89" i="4"/>
  <c r="AN89" i="4" s="1"/>
  <c r="L89" i="4"/>
  <c r="AM89" i="4" s="1"/>
  <c r="K89" i="4"/>
  <c r="AL89" i="4" s="1"/>
  <c r="J89" i="4"/>
  <c r="AK89" i="4" s="1"/>
  <c r="I89" i="4"/>
  <c r="AJ89" i="4" s="1"/>
  <c r="H89" i="4"/>
  <c r="AI89" i="4" s="1"/>
  <c r="G89" i="4"/>
  <c r="AH89" i="4" s="1"/>
  <c r="F89" i="4"/>
  <c r="AG89" i="4" s="1"/>
  <c r="E89" i="4"/>
  <c r="AF89" i="4" s="1"/>
  <c r="D89" i="4"/>
  <c r="AE89" i="4" s="1"/>
  <c r="C89" i="4"/>
  <c r="B89" i="4"/>
  <c r="A89" i="4"/>
  <c r="AB88" i="4"/>
  <c r="BC88" i="4" s="1"/>
  <c r="AA88" i="4"/>
  <c r="BB88" i="4" s="1"/>
  <c r="Z88" i="4"/>
  <c r="BA88" i="4" s="1"/>
  <c r="Y88" i="4"/>
  <c r="AZ88" i="4" s="1"/>
  <c r="X88" i="4"/>
  <c r="AY88" i="4" s="1"/>
  <c r="W88" i="4"/>
  <c r="AX88" i="4" s="1"/>
  <c r="V88" i="4"/>
  <c r="AW88" i="4" s="1"/>
  <c r="U88" i="4"/>
  <c r="AV88" i="4" s="1"/>
  <c r="T88" i="4"/>
  <c r="AU88" i="4" s="1"/>
  <c r="S88" i="4"/>
  <c r="AT88" i="4" s="1"/>
  <c r="R88" i="4"/>
  <c r="AS88" i="4" s="1"/>
  <c r="Q88" i="4"/>
  <c r="AR88" i="4" s="1"/>
  <c r="P88" i="4"/>
  <c r="AQ88" i="4" s="1"/>
  <c r="O88" i="4"/>
  <c r="AP88" i="4" s="1"/>
  <c r="N88" i="4"/>
  <c r="AO88" i="4" s="1"/>
  <c r="M88" i="4"/>
  <c r="AN88" i="4" s="1"/>
  <c r="L88" i="4"/>
  <c r="AM88" i="4" s="1"/>
  <c r="K88" i="4"/>
  <c r="AL88" i="4" s="1"/>
  <c r="J88" i="4"/>
  <c r="AK88" i="4" s="1"/>
  <c r="I88" i="4"/>
  <c r="AJ88" i="4" s="1"/>
  <c r="H88" i="4"/>
  <c r="AI88" i="4" s="1"/>
  <c r="G88" i="4"/>
  <c r="AH88" i="4" s="1"/>
  <c r="F88" i="4"/>
  <c r="AG88" i="4" s="1"/>
  <c r="E88" i="4"/>
  <c r="AF88" i="4" s="1"/>
  <c r="D88" i="4"/>
  <c r="AE88" i="4" s="1"/>
  <c r="C88" i="4"/>
  <c r="B88" i="4"/>
  <c r="A88" i="4"/>
  <c r="AB87" i="4"/>
  <c r="BC87" i="4" s="1"/>
  <c r="AA87" i="4"/>
  <c r="BB87" i="4" s="1"/>
  <c r="Z87" i="4"/>
  <c r="BA87" i="4" s="1"/>
  <c r="Y87" i="4"/>
  <c r="AZ87" i="4" s="1"/>
  <c r="X87" i="4"/>
  <c r="AY87" i="4" s="1"/>
  <c r="W87" i="4"/>
  <c r="AX87" i="4" s="1"/>
  <c r="V87" i="4"/>
  <c r="AW87" i="4" s="1"/>
  <c r="U87" i="4"/>
  <c r="AV87" i="4" s="1"/>
  <c r="T87" i="4"/>
  <c r="AU87" i="4" s="1"/>
  <c r="S87" i="4"/>
  <c r="AT87" i="4" s="1"/>
  <c r="R87" i="4"/>
  <c r="AS87" i="4" s="1"/>
  <c r="Q87" i="4"/>
  <c r="AR87" i="4" s="1"/>
  <c r="P87" i="4"/>
  <c r="AQ87" i="4" s="1"/>
  <c r="O87" i="4"/>
  <c r="AP87" i="4" s="1"/>
  <c r="N87" i="4"/>
  <c r="AO87" i="4" s="1"/>
  <c r="M87" i="4"/>
  <c r="AN87" i="4" s="1"/>
  <c r="L87" i="4"/>
  <c r="AM87" i="4" s="1"/>
  <c r="K87" i="4"/>
  <c r="AL87" i="4" s="1"/>
  <c r="J87" i="4"/>
  <c r="AK87" i="4" s="1"/>
  <c r="I87" i="4"/>
  <c r="AJ87" i="4" s="1"/>
  <c r="H87" i="4"/>
  <c r="AI87" i="4" s="1"/>
  <c r="G87" i="4"/>
  <c r="AH87" i="4" s="1"/>
  <c r="F87" i="4"/>
  <c r="AG87" i="4" s="1"/>
  <c r="E87" i="4"/>
  <c r="AF87" i="4" s="1"/>
  <c r="D87" i="4"/>
  <c r="AE87" i="4" s="1"/>
  <c r="C87" i="4"/>
  <c r="B87" i="4"/>
  <c r="A87" i="4"/>
  <c r="AB86" i="4"/>
  <c r="BC86" i="4" s="1"/>
  <c r="AA86" i="4"/>
  <c r="BB86" i="4" s="1"/>
  <c r="Z86" i="4"/>
  <c r="BA86" i="4" s="1"/>
  <c r="Y86" i="4"/>
  <c r="AZ86" i="4" s="1"/>
  <c r="X86" i="4"/>
  <c r="AY86" i="4" s="1"/>
  <c r="W86" i="4"/>
  <c r="AX86" i="4" s="1"/>
  <c r="V86" i="4"/>
  <c r="AW86" i="4" s="1"/>
  <c r="U86" i="4"/>
  <c r="AV86" i="4" s="1"/>
  <c r="T86" i="4"/>
  <c r="AU86" i="4" s="1"/>
  <c r="S86" i="4"/>
  <c r="AT86" i="4" s="1"/>
  <c r="R86" i="4"/>
  <c r="AS86" i="4" s="1"/>
  <c r="Q86" i="4"/>
  <c r="AR86" i="4" s="1"/>
  <c r="P86" i="4"/>
  <c r="AQ86" i="4" s="1"/>
  <c r="O86" i="4"/>
  <c r="AP86" i="4" s="1"/>
  <c r="N86" i="4"/>
  <c r="AO86" i="4" s="1"/>
  <c r="M86" i="4"/>
  <c r="AN86" i="4" s="1"/>
  <c r="L86" i="4"/>
  <c r="AM86" i="4" s="1"/>
  <c r="K86" i="4"/>
  <c r="AL86" i="4" s="1"/>
  <c r="J86" i="4"/>
  <c r="AK86" i="4" s="1"/>
  <c r="I86" i="4"/>
  <c r="AJ86" i="4" s="1"/>
  <c r="H86" i="4"/>
  <c r="AI86" i="4" s="1"/>
  <c r="G86" i="4"/>
  <c r="AH86" i="4" s="1"/>
  <c r="F86" i="4"/>
  <c r="AG86" i="4" s="1"/>
  <c r="E86" i="4"/>
  <c r="AF86" i="4" s="1"/>
  <c r="D86" i="4"/>
  <c r="AE86" i="4" s="1"/>
  <c r="C86" i="4"/>
  <c r="B86" i="4"/>
  <c r="A86" i="4"/>
  <c r="BC74" i="4"/>
  <c r="AB74" i="4"/>
  <c r="AA74" i="4"/>
  <c r="BB74" i="4" s="1"/>
  <c r="Z74" i="4"/>
  <c r="BA74" i="4" s="1"/>
  <c r="Y74" i="4"/>
  <c r="AZ74" i="4" s="1"/>
  <c r="X74" i="4"/>
  <c r="AY74" i="4" s="1"/>
  <c r="W74" i="4"/>
  <c r="AX74" i="4" s="1"/>
  <c r="V74" i="4"/>
  <c r="AW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AD71" i="4" s="1"/>
  <c r="AC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L46" i="4"/>
  <c r="AM46" i="4" s="1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AB45" i="4"/>
  <c r="BC45" i="4" s="1"/>
  <c r="AA45" i="4"/>
  <c r="BB45" i="4" s="1"/>
  <c r="Z45" i="4"/>
  <c r="BA45" i="4" s="1"/>
  <c r="Y45" i="4"/>
  <c r="AZ45" i="4" s="1"/>
  <c r="X45" i="4"/>
  <c r="AY45" i="4" s="1"/>
  <c r="W45" i="4"/>
  <c r="AX45" i="4" s="1"/>
  <c r="V45" i="4"/>
  <c r="AW45" i="4" s="1"/>
  <c r="U45" i="4"/>
  <c r="AV45" i="4" s="1"/>
  <c r="T45" i="4"/>
  <c r="AU45" i="4" s="1"/>
  <c r="S45" i="4"/>
  <c r="AT45" i="4" s="1"/>
  <c r="R45" i="4"/>
  <c r="AS45" i="4" s="1"/>
  <c r="Q45" i="4"/>
  <c r="AR45" i="4" s="1"/>
  <c r="P45" i="4"/>
  <c r="AQ45" i="4" s="1"/>
  <c r="O45" i="4"/>
  <c r="AP45" i="4" s="1"/>
  <c r="N45" i="4"/>
  <c r="AO45" i="4" s="1"/>
  <c r="M45" i="4"/>
  <c r="AN45" i="4" s="1"/>
  <c r="L45" i="4"/>
  <c r="AM45" i="4" s="1"/>
  <c r="K45" i="4"/>
  <c r="AL45" i="4" s="1"/>
  <c r="J45" i="4"/>
  <c r="AK45" i="4" s="1"/>
  <c r="I45" i="4"/>
  <c r="AJ45" i="4" s="1"/>
  <c r="H45" i="4"/>
  <c r="AI45" i="4" s="1"/>
  <c r="G45" i="4"/>
  <c r="AH45" i="4" s="1"/>
  <c r="F45" i="4"/>
  <c r="AG45" i="4" s="1"/>
  <c r="E45" i="4"/>
  <c r="AF45" i="4" s="1"/>
  <c r="D45" i="4"/>
  <c r="AE45" i="4" s="1"/>
  <c r="C45" i="4"/>
  <c r="B45" i="4"/>
  <c r="A45" i="4"/>
  <c r="AB44" i="4"/>
  <c r="BC44" i="4" s="1"/>
  <c r="AA44" i="4"/>
  <c r="BB44" i="4" s="1"/>
  <c r="Z44" i="4"/>
  <c r="BA44" i="4" s="1"/>
  <c r="Y44" i="4"/>
  <c r="AZ44" i="4" s="1"/>
  <c r="X44" i="4"/>
  <c r="AY44" i="4" s="1"/>
  <c r="W44" i="4"/>
  <c r="AX44" i="4" s="1"/>
  <c r="V44" i="4"/>
  <c r="AW44" i="4" s="1"/>
  <c r="U44" i="4"/>
  <c r="AV44" i="4" s="1"/>
  <c r="T44" i="4"/>
  <c r="AU44" i="4" s="1"/>
  <c r="S44" i="4"/>
  <c r="AT44" i="4" s="1"/>
  <c r="R44" i="4"/>
  <c r="AS44" i="4" s="1"/>
  <c r="Q44" i="4"/>
  <c r="AR44" i="4" s="1"/>
  <c r="P44" i="4"/>
  <c r="AQ44" i="4" s="1"/>
  <c r="O44" i="4"/>
  <c r="AP44" i="4" s="1"/>
  <c r="N44" i="4"/>
  <c r="AO44" i="4" s="1"/>
  <c r="M44" i="4"/>
  <c r="AN44" i="4" s="1"/>
  <c r="L44" i="4"/>
  <c r="AM44" i="4" s="1"/>
  <c r="K44" i="4"/>
  <c r="AL44" i="4" s="1"/>
  <c r="J44" i="4"/>
  <c r="AK44" i="4" s="1"/>
  <c r="I44" i="4"/>
  <c r="AJ44" i="4" s="1"/>
  <c r="H44" i="4"/>
  <c r="AI44" i="4" s="1"/>
  <c r="G44" i="4"/>
  <c r="AH44" i="4" s="1"/>
  <c r="F44" i="4"/>
  <c r="AG44" i="4" s="1"/>
  <c r="E44" i="4"/>
  <c r="AF44" i="4" s="1"/>
  <c r="D44" i="4"/>
  <c r="AE44" i="4" s="1"/>
  <c r="C44" i="4"/>
  <c r="B44" i="4"/>
  <c r="A44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AM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H43" i="4" s="1"/>
  <c r="H85" i="4" s="1"/>
  <c r="G2" i="4"/>
  <c r="G43" i="4" s="1"/>
  <c r="G85" i="4" s="1"/>
  <c r="F2" i="4"/>
  <c r="F43" i="4" s="1"/>
  <c r="F85" i="4" s="1"/>
  <c r="E2" i="4"/>
  <c r="E43" i="4" s="1"/>
  <c r="E85" i="4" s="1"/>
  <c r="D2" i="4"/>
  <c r="D43" i="4" s="1"/>
  <c r="D85" i="4" s="1"/>
  <c r="P1" i="4"/>
  <c r="AB32" i="3"/>
  <c r="AB40" i="3" s="1"/>
  <c r="AA32" i="3"/>
  <c r="AA40" i="3" s="1"/>
  <c r="Z32" i="3"/>
  <c r="Z40" i="3" s="1"/>
  <c r="Y32" i="3"/>
  <c r="Y40" i="3" s="1"/>
  <c r="X32" i="3"/>
  <c r="X40" i="3" s="1"/>
  <c r="W32" i="3"/>
  <c r="W40" i="3" s="1"/>
  <c r="V32" i="3"/>
  <c r="V40" i="3" s="1"/>
  <c r="U32" i="3"/>
  <c r="U40" i="3" s="1"/>
  <c r="T32" i="3"/>
  <c r="T40" i="3" s="1"/>
  <c r="S32" i="3"/>
  <c r="S40" i="3" s="1"/>
  <c r="R32" i="3"/>
  <c r="R40" i="3" s="1"/>
  <c r="Q32" i="3"/>
  <c r="Q40" i="3" s="1"/>
  <c r="P32" i="3"/>
  <c r="P40" i="3" s="1"/>
  <c r="O32" i="3"/>
  <c r="O40" i="3" s="1"/>
  <c r="N32" i="3"/>
  <c r="N40" i="3" s="1"/>
  <c r="M32" i="3"/>
  <c r="M40" i="3" s="1"/>
  <c r="L32" i="3"/>
  <c r="L40" i="3" s="1"/>
  <c r="K32" i="3"/>
  <c r="K40" i="3" s="1"/>
  <c r="J32" i="3"/>
  <c r="J40" i="3" s="1"/>
  <c r="I32" i="3"/>
  <c r="I40" i="3" s="1"/>
  <c r="H32" i="3"/>
  <c r="H40" i="3" s="1"/>
  <c r="G32" i="3"/>
  <c r="G40" i="3" s="1"/>
  <c r="F32" i="3"/>
  <c r="F40" i="3" s="1"/>
  <c r="E32" i="3"/>
  <c r="E40" i="3" s="1"/>
  <c r="D32" i="3"/>
  <c r="D40" i="3" s="1"/>
  <c r="C32" i="3"/>
  <c r="C40" i="3" s="1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8" i="3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29" i="3"/>
  <c r="AB37" i="3" s="1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A26" i="3"/>
  <c r="AA34" i="3" s="1"/>
  <c r="Z26" i="3"/>
  <c r="Z34" i="3" s="1"/>
  <c r="Y26" i="3"/>
  <c r="Y34" i="3" s="1"/>
  <c r="X26" i="3"/>
  <c r="W26" i="3"/>
  <c r="W34" i="3" s="1"/>
  <c r="V26" i="3"/>
  <c r="V34" i="3" s="1"/>
  <c r="U26" i="3"/>
  <c r="U34" i="3" s="1"/>
  <c r="T26" i="3"/>
  <c r="S26" i="3"/>
  <c r="S34" i="3" s="1"/>
  <c r="R26" i="3"/>
  <c r="R34" i="3" s="1"/>
  <c r="Q26" i="3"/>
  <c r="Q34" i="3" s="1"/>
  <c r="P26" i="3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AB4" i="3" s="1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P1" i="3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C66" i="2"/>
  <c r="A64" i="2"/>
  <c r="G62" i="2"/>
  <c r="F62" i="2"/>
  <c r="M62" i="2"/>
  <c r="L62" i="2"/>
  <c r="K62" i="2"/>
  <c r="J62" i="2"/>
  <c r="I62" i="2"/>
  <c r="H62" i="2"/>
  <c r="E62" i="2"/>
  <c r="D62" i="2"/>
  <c r="C62" i="2"/>
  <c r="B62" i="2"/>
  <c r="A62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M48" i="2"/>
  <c r="M63" i="2" s="1"/>
  <c r="L48" i="2"/>
  <c r="K48" i="2"/>
  <c r="K63" i="2" s="1"/>
  <c r="J48" i="2"/>
  <c r="I48" i="2"/>
  <c r="I63" i="2" s="1"/>
  <c r="H48" i="2"/>
  <c r="G48" i="2"/>
  <c r="G63" i="2" s="1"/>
  <c r="F48" i="2"/>
  <c r="E48" i="2"/>
  <c r="E63" i="2" s="1"/>
  <c r="D48" i="2"/>
  <c r="C48" i="2"/>
  <c r="C63" i="2" s="1"/>
  <c r="B48" i="2"/>
  <c r="A48" i="2"/>
  <c r="C43" i="2"/>
  <c r="B43" i="2"/>
  <c r="C42" i="2"/>
  <c r="B42" i="2"/>
  <c r="M43" i="2"/>
  <c r="L43" i="2"/>
  <c r="K43" i="2"/>
  <c r="J43" i="2"/>
  <c r="I43" i="2"/>
  <c r="H43" i="2"/>
  <c r="G43" i="2"/>
  <c r="F43" i="2"/>
  <c r="E43" i="2"/>
  <c r="D43" i="2"/>
  <c r="A43" i="2"/>
  <c r="M42" i="2"/>
  <c r="L42" i="2"/>
  <c r="K42" i="2"/>
  <c r="J42" i="2"/>
  <c r="I42" i="2"/>
  <c r="H42" i="2"/>
  <c r="G42" i="2"/>
  <c r="F42" i="2"/>
  <c r="E42" i="2"/>
  <c r="D42" i="2"/>
  <c r="A42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E20" i="2"/>
  <c r="D20" i="2"/>
  <c r="E19" i="2"/>
  <c r="D19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M20" i="2"/>
  <c r="L20" i="2"/>
  <c r="K20" i="2"/>
  <c r="J20" i="2"/>
  <c r="I20" i="2"/>
  <c r="H20" i="2"/>
  <c r="G20" i="2"/>
  <c r="F20" i="2"/>
  <c r="C20" i="2"/>
  <c r="B20" i="2"/>
  <c r="A20" i="2"/>
  <c r="M19" i="2"/>
  <c r="L19" i="2"/>
  <c r="K19" i="2"/>
  <c r="J19" i="2"/>
  <c r="I19" i="2"/>
  <c r="H19" i="2"/>
  <c r="G19" i="2"/>
  <c r="F19" i="2"/>
  <c r="C19" i="2"/>
  <c r="B19" i="2"/>
  <c r="A19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M9" i="2"/>
  <c r="L9" i="2"/>
  <c r="K9" i="2"/>
  <c r="J9" i="2"/>
  <c r="I9" i="2"/>
  <c r="H9" i="2"/>
  <c r="G9" i="2"/>
  <c r="F9" i="2"/>
  <c r="E9" i="2"/>
  <c r="D9" i="2"/>
  <c r="C9" i="2"/>
  <c r="B9" i="2"/>
  <c r="A9" i="2"/>
  <c r="M8" i="2"/>
  <c r="L8" i="2"/>
  <c r="K8" i="2"/>
  <c r="J8" i="2"/>
  <c r="I8" i="2"/>
  <c r="H8" i="2"/>
  <c r="G8" i="2"/>
  <c r="F8" i="2"/>
  <c r="E8" i="2"/>
  <c r="D8" i="2"/>
  <c r="C8" i="2"/>
  <c r="B8" i="2"/>
  <c r="A8" i="2"/>
  <c r="M7" i="2"/>
  <c r="L7" i="2"/>
  <c r="K7" i="2"/>
  <c r="J7" i="2"/>
  <c r="I7" i="2"/>
  <c r="H7" i="2"/>
  <c r="G7" i="2"/>
  <c r="F7" i="2"/>
  <c r="E7" i="2"/>
  <c r="D7" i="2"/>
  <c r="C7" i="2"/>
  <c r="B7" i="2"/>
  <c r="A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5" i="2"/>
  <c r="L5" i="2"/>
  <c r="K5" i="2"/>
  <c r="J5" i="2"/>
  <c r="I5" i="2"/>
  <c r="H5" i="2"/>
  <c r="G5" i="2"/>
  <c r="F5" i="2"/>
  <c r="E5" i="2"/>
  <c r="D5" i="2"/>
  <c r="C5" i="2"/>
  <c r="B5" i="2"/>
  <c r="A5" i="2"/>
  <c r="M4" i="2"/>
  <c r="M23" i="2" s="1"/>
  <c r="L4" i="2"/>
  <c r="K4" i="2"/>
  <c r="K23" i="2" s="1"/>
  <c r="J4" i="2"/>
  <c r="I4" i="2"/>
  <c r="I23" i="2" s="1"/>
  <c r="H4" i="2"/>
  <c r="G4" i="2"/>
  <c r="G23" i="2" s="1"/>
  <c r="F4" i="2"/>
  <c r="E4" i="2"/>
  <c r="E23" i="2" s="1"/>
  <c r="D4" i="2"/>
  <c r="C4" i="2"/>
  <c r="C23" i="2" s="1"/>
  <c r="B4" i="2"/>
  <c r="A4" i="2"/>
  <c r="A3" i="2"/>
  <c r="K1" i="2"/>
  <c r="A1" i="2"/>
  <c r="A34" i="1"/>
  <c r="B34" i="1"/>
  <c r="C34" i="1"/>
  <c r="D34" i="1"/>
  <c r="K34" i="1"/>
  <c r="Y34" i="1" s="1"/>
  <c r="Q34" i="1"/>
  <c r="R34" i="1"/>
  <c r="S34" i="1"/>
  <c r="T34" i="1"/>
  <c r="U34" i="1"/>
  <c r="V34" i="1"/>
  <c r="W34" i="1"/>
  <c r="X34" i="1"/>
  <c r="AH34" i="1"/>
  <c r="AI34" i="1"/>
  <c r="L34" i="1" s="1"/>
  <c r="AJ34" i="1"/>
  <c r="AK34" i="1"/>
  <c r="AM34" i="1"/>
  <c r="AN34" i="1"/>
  <c r="AO34" i="1"/>
  <c r="AP34" i="1"/>
  <c r="M34" i="1" s="1"/>
  <c r="AR34" i="1"/>
  <c r="AS34" i="1"/>
  <c r="N34" i="1" s="1"/>
  <c r="AT34" i="1"/>
  <c r="AU34" i="1"/>
  <c r="AW34" i="1"/>
  <c r="AX34" i="1"/>
  <c r="AY34" i="1"/>
  <c r="O34" i="1" s="1"/>
  <c r="AZ34" i="1"/>
  <c r="BB34" i="1"/>
  <c r="BC34" i="1"/>
  <c r="BD34" i="1"/>
  <c r="BE34" i="1"/>
  <c r="BF34" i="1"/>
  <c r="BH34" i="1"/>
  <c r="BI34" i="1"/>
  <c r="BJ34" i="1"/>
  <c r="BK34" i="1"/>
  <c r="BL34" i="1"/>
  <c r="P34" i="1" s="1"/>
  <c r="BN34" i="1"/>
  <c r="BO34" i="1"/>
  <c r="BP34" i="1"/>
  <c r="BQ34" i="1"/>
  <c r="BR34" i="1"/>
  <c r="BT34" i="1"/>
  <c r="BU34" i="1"/>
  <c r="BV34" i="1"/>
  <c r="BW34" i="1"/>
  <c r="BX34" i="1"/>
  <c r="BZ34" i="1"/>
  <c r="CA34" i="1"/>
  <c r="CB34" i="1"/>
  <c r="CC34" i="1"/>
  <c r="CD34" i="1"/>
  <c r="CF34" i="1"/>
  <c r="CG34" i="1"/>
  <c r="CH34" i="1"/>
  <c r="CI34" i="1"/>
  <c r="CJ34" i="1"/>
  <c r="CL34" i="1"/>
  <c r="CM34" i="1"/>
  <c r="CN34" i="1"/>
  <c r="CO34" i="1"/>
  <c r="CP34" i="1"/>
  <c r="A35" i="1"/>
  <c r="B35" i="1"/>
  <c r="C35" i="1"/>
  <c r="D35" i="1"/>
  <c r="K35" i="1"/>
  <c r="X35" i="1" s="1"/>
  <c r="Q35" i="1"/>
  <c r="R35" i="1"/>
  <c r="S35" i="1"/>
  <c r="T35" i="1"/>
  <c r="U35" i="1"/>
  <c r="V35" i="1"/>
  <c r="W35" i="1"/>
  <c r="AA35" i="1"/>
  <c r="AH35" i="1"/>
  <c r="AI35" i="1"/>
  <c r="L35" i="1" s="1"/>
  <c r="AJ35" i="1"/>
  <c r="AK35" i="1"/>
  <c r="AM35" i="1"/>
  <c r="AN35" i="1"/>
  <c r="AO35" i="1"/>
  <c r="AP35" i="1"/>
  <c r="M35" i="1" s="1"/>
  <c r="AR35" i="1"/>
  <c r="AS35" i="1"/>
  <c r="AT35" i="1"/>
  <c r="N35" i="1" s="1"/>
  <c r="AU35" i="1"/>
  <c r="AW35" i="1"/>
  <c r="AX35" i="1"/>
  <c r="O35" i="1" s="1"/>
  <c r="AY35" i="1"/>
  <c r="AZ35" i="1"/>
  <c r="BB35" i="1"/>
  <c r="BC35" i="1"/>
  <c r="BF35" i="1" s="1"/>
  <c r="BD35" i="1"/>
  <c r="BE35" i="1"/>
  <c r="BH35" i="1"/>
  <c r="BI35" i="1"/>
  <c r="BL35" i="1" s="1"/>
  <c r="P35" i="1" s="1"/>
  <c r="BJ35" i="1"/>
  <c r="BK35" i="1"/>
  <c r="BN35" i="1"/>
  <c r="BO35" i="1"/>
  <c r="BR35" i="1" s="1"/>
  <c r="BP35" i="1"/>
  <c r="BQ35" i="1"/>
  <c r="BT35" i="1"/>
  <c r="BU35" i="1"/>
  <c r="BX35" i="1" s="1"/>
  <c r="BV35" i="1"/>
  <c r="BW35" i="1"/>
  <c r="BZ35" i="1"/>
  <c r="CA35" i="1"/>
  <c r="CD35" i="1" s="1"/>
  <c r="CB35" i="1"/>
  <c r="CC35" i="1"/>
  <c r="CF35" i="1"/>
  <c r="CG35" i="1"/>
  <c r="CJ35" i="1" s="1"/>
  <c r="CH35" i="1"/>
  <c r="CI35" i="1"/>
  <c r="CL35" i="1"/>
  <c r="CM35" i="1"/>
  <c r="CP35" i="1" s="1"/>
  <c r="CN35" i="1"/>
  <c r="CO35" i="1"/>
  <c r="W82" i="1"/>
  <c r="V82" i="1"/>
  <c r="U82" i="1"/>
  <c r="T82" i="1"/>
  <c r="S82" i="1"/>
  <c r="R82" i="1"/>
  <c r="Q82" i="1"/>
  <c r="CO81" i="1"/>
  <c r="CN81" i="1"/>
  <c r="CM81" i="1"/>
  <c r="CP81" i="1" s="1"/>
  <c r="CL81" i="1"/>
  <c r="CI81" i="1"/>
  <c r="CH81" i="1"/>
  <c r="CG81" i="1"/>
  <c r="CJ81" i="1" s="1"/>
  <c r="P81" i="1" s="1"/>
  <c r="CF81" i="1"/>
  <c r="CC81" i="1"/>
  <c r="CB81" i="1"/>
  <c r="CA81" i="1"/>
  <c r="CD81" i="1" s="1"/>
  <c r="BZ81" i="1"/>
  <c r="BW81" i="1"/>
  <c r="BV81" i="1"/>
  <c r="BU81" i="1"/>
  <c r="BX81" i="1" s="1"/>
  <c r="BT81" i="1"/>
  <c r="BQ81" i="1"/>
  <c r="BP81" i="1"/>
  <c r="BO81" i="1"/>
  <c r="BR81" i="1" s="1"/>
  <c r="BN81" i="1"/>
  <c r="BK81" i="1"/>
  <c r="BJ81" i="1"/>
  <c r="BI81" i="1"/>
  <c r="BL81" i="1" s="1"/>
  <c r="BH81" i="1"/>
  <c r="BE81" i="1"/>
  <c r="BD81" i="1"/>
  <c r="BC81" i="1"/>
  <c r="BF81" i="1" s="1"/>
  <c r="BB81" i="1"/>
  <c r="AZ81" i="1"/>
  <c r="AY81" i="1"/>
  <c r="AX81" i="1"/>
  <c r="O81" i="1" s="1"/>
  <c r="AW81" i="1"/>
  <c r="AU81" i="1"/>
  <c r="AT81" i="1"/>
  <c r="N81" i="1" s="1"/>
  <c r="AS81" i="1"/>
  <c r="AR81" i="1"/>
  <c r="AP81" i="1"/>
  <c r="M81" i="1" s="1"/>
  <c r="AO81" i="1"/>
  <c r="AN81" i="1"/>
  <c r="AM81" i="1"/>
  <c r="AK81" i="1"/>
  <c r="AJ81" i="1"/>
  <c r="AI81" i="1"/>
  <c r="L81" i="1" s="1"/>
  <c r="AH81" i="1"/>
  <c r="W81" i="1"/>
  <c r="V81" i="1"/>
  <c r="U81" i="1"/>
  <c r="T81" i="1"/>
  <c r="S81" i="1"/>
  <c r="R81" i="1"/>
  <c r="Q81" i="1"/>
  <c r="K81" i="1"/>
  <c r="AC81" i="1" s="1"/>
  <c r="D81" i="1"/>
  <c r="C81" i="1"/>
  <c r="B81" i="1"/>
  <c r="A81" i="1"/>
  <c r="CO80" i="1"/>
  <c r="CN80" i="1"/>
  <c r="CM80" i="1"/>
  <c r="CP80" i="1" s="1"/>
  <c r="CL80" i="1"/>
  <c r="CI80" i="1"/>
  <c r="CH80" i="1"/>
  <c r="CG80" i="1"/>
  <c r="CJ80" i="1" s="1"/>
  <c r="CF80" i="1"/>
  <c r="CC80" i="1"/>
  <c r="CB80" i="1"/>
  <c r="CA80" i="1"/>
  <c r="CD80" i="1" s="1"/>
  <c r="BZ80" i="1"/>
  <c r="BW80" i="1"/>
  <c r="BV80" i="1"/>
  <c r="BU80" i="1"/>
  <c r="BX80" i="1" s="1"/>
  <c r="BT80" i="1"/>
  <c r="BQ80" i="1"/>
  <c r="BP80" i="1"/>
  <c r="BO80" i="1"/>
  <c r="BR80" i="1" s="1"/>
  <c r="BN80" i="1"/>
  <c r="BK80" i="1"/>
  <c r="BJ80" i="1"/>
  <c r="BI80" i="1"/>
  <c r="BL80" i="1" s="1"/>
  <c r="BH80" i="1"/>
  <c r="BE80" i="1"/>
  <c r="BD80" i="1"/>
  <c r="BC80" i="1"/>
  <c r="BF80" i="1" s="1"/>
  <c r="P80" i="1" s="1"/>
  <c r="BB80" i="1"/>
  <c r="AZ80" i="1"/>
  <c r="AY80" i="1"/>
  <c r="AX80" i="1"/>
  <c r="O80" i="1" s="1"/>
  <c r="AW80" i="1"/>
  <c r="AU80" i="1"/>
  <c r="AT80" i="1"/>
  <c r="AS80" i="1"/>
  <c r="N80" i="1" s="1"/>
  <c r="AR80" i="1"/>
  <c r="AP80" i="1"/>
  <c r="M80" i="1" s="1"/>
  <c r="AO80" i="1"/>
  <c r="AN80" i="1"/>
  <c r="AM80" i="1"/>
  <c r="AK80" i="1"/>
  <c r="AJ80" i="1"/>
  <c r="AI80" i="1"/>
  <c r="AH80" i="1"/>
  <c r="W80" i="1"/>
  <c r="V80" i="1"/>
  <c r="U80" i="1"/>
  <c r="T80" i="1"/>
  <c r="S80" i="1"/>
  <c r="R80" i="1"/>
  <c r="Q80" i="1"/>
  <c r="L80" i="1"/>
  <c r="K80" i="1"/>
  <c r="CQ80" i="1" s="1"/>
  <c r="D80" i="1"/>
  <c r="C80" i="1"/>
  <c r="B80" i="1"/>
  <c r="A80" i="1"/>
  <c r="CO79" i="1"/>
  <c r="CN79" i="1"/>
  <c r="CP79" i="1" s="1"/>
  <c r="P79" i="1" s="1"/>
  <c r="CM79" i="1"/>
  <c r="CL79" i="1"/>
  <c r="CI79" i="1"/>
  <c r="CH79" i="1"/>
  <c r="CJ79" i="1" s="1"/>
  <c r="CG79" i="1"/>
  <c r="CF79" i="1"/>
  <c r="CC79" i="1"/>
  <c r="CB79" i="1"/>
  <c r="CD79" i="1" s="1"/>
  <c r="CA79" i="1"/>
  <c r="BZ79" i="1"/>
  <c r="BW79" i="1"/>
  <c r="BV79" i="1"/>
  <c r="BX79" i="1" s="1"/>
  <c r="BU79" i="1"/>
  <c r="BT79" i="1"/>
  <c r="BR79" i="1"/>
  <c r="BQ79" i="1"/>
  <c r="BP79" i="1"/>
  <c r="BO79" i="1"/>
  <c r="BN79" i="1"/>
  <c r="BK79" i="1"/>
  <c r="BL79" i="1" s="1"/>
  <c r="BJ79" i="1"/>
  <c r="BI79" i="1"/>
  <c r="BH79" i="1"/>
  <c r="BE79" i="1"/>
  <c r="BD79" i="1"/>
  <c r="BF79" i="1" s="1"/>
  <c r="BC79" i="1"/>
  <c r="BB79" i="1"/>
  <c r="AZ79" i="1"/>
  <c r="AY79" i="1"/>
  <c r="AX79" i="1"/>
  <c r="AW79" i="1"/>
  <c r="AU79" i="1"/>
  <c r="AT79" i="1"/>
  <c r="AS79" i="1"/>
  <c r="AR79" i="1"/>
  <c r="AP79" i="1"/>
  <c r="AO79" i="1"/>
  <c r="AN79" i="1"/>
  <c r="AM79" i="1"/>
  <c r="AK79" i="1"/>
  <c r="AJ79" i="1"/>
  <c r="AI79" i="1"/>
  <c r="AH79" i="1"/>
  <c r="W79" i="1"/>
  <c r="V79" i="1"/>
  <c r="U79" i="1"/>
  <c r="T79" i="1"/>
  <c r="S79" i="1"/>
  <c r="R79" i="1"/>
  <c r="Q79" i="1"/>
  <c r="O79" i="1"/>
  <c r="N79" i="1"/>
  <c r="M79" i="1"/>
  <c r="L79" i="1"/>
  <c r="K79" i="1"/>
  <c r="AC79" i="1" s="1"/>
  <c r="D79" i="1"/>
  <c r="C79" i="1"/>
  <c r="B79" i="1"/>
  <c r="A79" i="1"/>
  <c r="CO78" i="1"/>
  <c r="CN78" i="1"/>
  <c r="CM78" i="1"/>
  <c r="CP78" i="1" s="1"/>
  <c r="CL78" i="1"/>
  <c r="CI78" i="1"/>
  <c r="CH78" i="1"/>
  <c r="CG78" i="1"/>
  <c r="CJ78" i="1" s="1"/>
  <c r="P78" i="1" s="1"/>
  <c r="CF78" i="1"/>
  <c r="CC78" i="1"/>
  <c r="CB78" i="1"/>
  <c r="CA78" i="1"/>
  <c r="CD78" i="1" s="1"/>
  <c r="BZ78" i="1"/>
  <c r="BW78" i="1"/>
  <c r="BV78" i="1"/>
  <c r="BU78" i="1"/>
  <c r="BX78" i="1" s="1"/>
  <c r="BT78" i="1"/>
  <c r="BQ78" i="1"/>
  <c r="BP78" i="1"/>
  <c r="BO78" i="1"/>
  <c r="BR78" i="1" s="1"/>
  <c r="BN78" i="1"/>
  <c r="BK78" i="1"/>
  <c r="BJ78" i="1"/>
  <c r="BI78" i="1"/>
  <c r="BL78" i="1" s="1"/>
  <c r="BH78" i="1"/>
  <c r="BE78" i="1"/>
  <c r="BD78" i="1"/>
  <c r="BC78" i="1"/>
  <c r="BF78" i="1" s="1"/>
  <c r="BB78" i="1"/>
  <c r="AZ78" i="1"/>
  <c r="AY78" i="1"/>
  <c r="AX78" i="1"/>
  <c r="O78" i="1" s="1"/>
  <c r="AW78" i="1"/>
  <c r="AU78" i="1"/>
  <c r="AT78" i="1"/>
  <c r="AS78" i="1"/>
  <c r="AR78" i="1"/>
  <c r="AP78" i="1"/>
  <c r="AO78" i="1"/>
  <c r="M78" i="1" s="1"/>
  <c r="AN78" i="1"/>
  <c r="AM78" i="1"/>
  <c r="AK78" i="1"/>
  <c r="AJ78" i="1"/>
  <c r="L78" i="1" s="1"/>
  <c r="AI78" i="1"/>
  <c r="AH78" i="1"/>
  <c r="W78" i="1"/>
  <c r="V78" i="1"/>
  <c r="U78" i="1"/>
  <c r="T78" i="1"/>
  <c r="S78" i="1"/>
  <c r="R78" i="1"/>
  <c r="Q78" i="1"/>
  <c r="N78" i="1"/>
  <c r="K78" i="1"/>
  <c r="CQ78" i="1" s="1"/>
  <c r="D78" i="1"/>
  <c r="C78" i="1"/>
  <c r="B78" i="1"/>
  <c r="A78" i="1"/>
  <c r="CO77" i="1"/>
  <c r="CN77" i="1"/>
  <c r="CM77" i="1"/>
  <c r="CP77" i="1" s="1"/>
  <c r="CL77" i="1"/>
  <c r="CI77" i="1"/>
  <c r="CH77" i="1"/>
  <c r="CG77" i="1"/>
  <c r="CJ77" i="1" s="1"/>
  <c r="CF77" i="1"/>
  <c r="CC77" i="1"/>
  <c r="CB77" i="1"/>
  <c r="CA77" i="1"/>
  <c r="CD77" i="1" s="1"/>
  <c r="BZ77" i="1"/>
  <c r="BW77" i="1"/>
  <c r="BV77" i="1"/>
  <c r="BU77" i="1"/>
  <c r="BX77" i="1" s="1"/>
  <c r="BT77" i="1"/>
  <c r="BQ77" i="1"/>
  <c r="BP77" i="1"/>
  <c r="BO77" i="1"/>
  <c r="BR77" i="1" s="1"/>
  <c r="BN77" i="1"/>
  <c r="BK77" i="1"/>
  <c r="BJ77" i="1"/>
  <c r="BI77" i="1"/>
  <c r="BL77" i="1" s="1"/>
  <c r="BH77" i="1"/>
  <c r="BE77" i="1"/>
  <c r="BD77" i="1"/>
  <c r="BC77" i="1"/>
  <c r="BF77" i="1" s="1"/>
  <c r="P77" i="1" s="1"/>
  <c r="BB77" i="1"/>
  <c r="AZ77" i="1"/>
  <c r="AY77" i="1"/>
  <c r="AX77" i="1"/>
  <c r="O77" i="1" s="1"/>
  <c r="AW77" i="1"/>
  <c r="AU77" i="1"/>
  <c r="AT77" i="1"/>
  <c r="AS77" i="1"/>
  <c r="N77" i="1" s="1"/>
  <c r="AR77" i="1"/>
  <c r="AP77" i="1"/>
  <c r="AO77" i="1"/>
  <c r="AN77" i="1"/>
  <c r="AM77" i="1"/>
  <c r="AK77" i="1"/>
  <c r="AJ77" i="1"/>
  <c r="AI77" i="1"/>
  <c r="L77" i="1" s="1"/>
  <c r="AH77" i="1"/>
  <c r="W77" i="1"/>
  <c r="V77" i="1"/>
  <c r="U77" i="1"/>
  <c r="T77" i="1"/>
  <c r="S77" i="1"/>
  <c r="R77" i="1"/>
  <c r="Q77" i="1"/>
  <c r="M77" i="1"/>
  <c r="K77" i="1"/>
  <c r="AC77" i="1" s="1"/>
  <c r="D77" i="1"/>
  <c r="C77" i="1"/>
  <c r="B77" i="1"/>
  <c r="A77" i="1"/>
  <c r="CO76" i="1"/>
  <c r="CN76" i="1"/>
  <c r="CP76" i="1" s="1"/>
  <c r="P76" i="1" s="1"/>
  <c r="CM76" i="1"/>
  <c r="CL76" i="1"/>
  <c r="CI76" i="1"/>
  <c r="CH76" i="1"/>
  <c r="CJ76" i="1" s="1"/>
  <c r="CG76" i="1"/>
  <c r="CF76" i="1"/>
  <c r="CC76" i="1"/>
  <c r="CB76" i="1"/>
  <c r="CD76" i="1" s="1"/>
  <c r="CA76" i="1"/>
  <c r="BZ76" i="1"/>
  <c r="BW76" i="1"/>
  <c r="BV76" i="1"/>
  <c r="BX76" i="1" s="1"/>
  <c r="BU76" i="1"/>
  <c r="BT76" i="1"/>
  <c r="BQ76" i="1"/>
  <c r="BP76" i="1"/>
  <c r="BR76" i="1" s="1"/>
  <c r="BO76" i="1"/>
  <c r="BN76" i="1"/>
  <c r="BK76" i="1"/>
  <c r="BJ76" i="1"/>
  <c r="BL76" i="1" s="1"/>
  <c r="BI76" i="1"/>
  <c r="BH76" i="1"/>
  <c r="BE76" i="1"/>
  <c r="BD76" i="1"/>
  <c r="BF76" i="1" s="1"/>
  <c r="BC76" i="1"/>
  <c r="BB76" i="1"/>
  <c r="AZ76" i="1"/>
  <c r="AY76" i="1"/>
  <c r="AX76" i="1"/>
  <c r="O76" i="1" s="1"/>
  <c r="AW76" i="1"/>
  <c r="AU76" i="1"/>
  <c r="AT76" i="1"/>
  <c r="AS76" i="1"/>
  <c r="AR76" i="1"/>
  <c r="AP76" i="1"/>
  <c r="M76" i="1" s="1"/>
  <c r="AO76" i="1"/>
  <c r="AN76" i="1"/>
  <c r="AM76" i="1"/>
  <c r="AK76" i="1"/>
  <c r="AJ76" i="1"/>
  <c r="L76" i="1" s="1"/>
  <c r="AI76" i="1"/>
  <c r="AH76" i="1"/>
  <c r="W76" i="1"/>
  <c r="V76" i="1"/>
  <c r="U76" i="1"/>
  <c r="T76" i="1"/>
  <c r="S76" i="1"/>
  <c r="R76" i="1"/>
  <c r="Q76" i="1"/>
  <c r="N76" i="1"/>
  <c r="K76" i="1"/>
  <c r="CQ76" i="1" s="1"/>
  <c r="CR76" i="1" s="1"/>
  <c r="D76" i="1"/>
  <c r="C76" i="1"/>
  <c r="B76" i="1"/>
  <c r="A76" i="1"/>
  <c r="CO75" i="1"/>
  <c r="CN75" i="1"/>
  <c r="CM75" i="1"/>
  <c r="CP75" i="1" s="1"/>
  <c r="CL75" i="1"/>
  <c r="CI75" i="1"/>
  <c r="CH75" i="1"/>
  <c r="CG75" i="1"/>
  <c r="CJ75" i="1" s="1"/>
  <c r="CF75" i="1"/>
  <c r="CC75" i="1"/>
  <c r="CB75" i="1"/>
  <c r="CA75" i="1"/>
  <c r="CD75" i="1" s="1"/>
  <c r="BZ75" i="1"/>
  <c r="BW75" i="1"/>
  <c r="BV75" i="1"/>
  <c r="BU75" i="1"/>
  <c r="BX75" i="1" s="1"/>
  <c r="BT75" i="1"/>
  <c r="BQ75" i="1"/>
  <c r="BP75" i="1"/>
  <c r="BO75" i="1"/>
  <c r="BR75" i="1" s="1"/>
  <c r="BN75" i="1"/>
  <c r="BK75" i="1"/>
  <c r="BJ75" i="1"/>
  <c r="BI75" i="1"/>
  <c r="BL75" i="1" s="1"/>
  <c r="BH75" i="1"/>
  <c r="BE75" i="1"/>
  <c r="BD75" i="1"/>
  <c r="BC75" i="1"/>
  <c r="BF75" i="1" s="1"/>
  <c r="P75" i="1" s="1"/>
  <c r="BB75" i="1"/>
  <c r="AZ75" i="1"/>
  <c r="AY75" i="1"/>
  <c r="O75" i="1" s="1"/>
  <c r="AX75" i="1"/>
  <c r="AW75" i="1"/>
  <c r="AU75" i="1"/>
  <c r="AT75" i="1"/>
  <c r="AS75" i="1"/>
  <c r="AR75" i="1"/>
  <c r="AP75" i="1"/>
  <c r="AO75" i="1"/>
  <c r="AN75" i="1"/>
  <c r="M75" i="1" s="1"/>
  <c r="AM75" i="1"/>
  <c r="AK75" i="1"/>
  <c r="AJ75" i="1"/>
  <c r="AI75" i="1"/>
  <c r="AH75" i="1"/>
  <c r="W75" i="1"/>
  <c r="V75" i="1"/>
  <c r="U75" i="1"/>
  <c r="T75" i="1"/>
  <c r="S75" i="1"/>
  <c r="R75" i="1"/>
  <c r="Q75" i="1"/>
  <c r="N75" i="1"/>
  <c r="L75" i="1"/>
  <c r="K75" i="1"/>
  <c r="AC75" i="1" s="1"/>
  <c r="D75" i="1"/>
  <c r="C75" i="1"/>
  <c r="B75" i="1"/>
  <c r="A75" i="1"/>
  <c r="CO74" i="1"/>
  <c r="CN74" i="1"/>
  <c r="CP74" i="1" s="1"/>
  <c r="CM74" i="1"/>
  <c r="CL74" i="1"/>
  <c r="CI74" i="1"/>
  <c r="CH74" i="1"/>
  <c r="CJ74" i="1" s="1"/>
  <c r="CG74" i="1"/>
  <c r="CF74" i="1"/>
  <c r="CC74" i="1"/>
  <c r="CB74" i="1"/>
  <c r="CD74" i="1" s="1"/>
  <c r="CA74" i="1"/>
  <c r="BZ74" i="1"/>
  <c r="BW74" i="1"/>
  <c r="BV74" i="1"/>
  <c r="BX74" i="1" s="1"/>
  <c r="BU74" i="1"/>
  <c r="BT74" i="1"/>
  <c r="BQ74" i="1"/>
  <c r="BP74" i="1"/>
  <c r="BR74" i="1" s="1"/>
  <c r="BO74" i="1"/>
  <c r="BN74" i="1"/>
  <c r="BK74" i="1"/>
  <c r="BJ74" i="1"/>
  <c r="BL74" i="1" s="1"/>
  <c r="BI74" i="1"/>
  <c r="BH74" i="1"/>
  <c r="BE74" i="1"/>
  <c r="BD74" i="1"/>
  <c r="BF74" i="1" s="1"/>
  <c r="P74" i="1" s="1"/>
  <c r="BC74" i="1"/>
  <c r="BB74" i="1"/>
  <c r="AZ74" i="1"/>
  <c r="AY74" i="1"/>
  <c r="AX74" i="1"/>
  <c r="O74" i="1" s="1"/>
  <c r="AW74" i="1"/>
  <c r="AU74" i="1"/>
  <c r="AT74" i="1"/>
  <c r="AS74" i="1"/>
  <c r="AR74" i="1"/>
  <c r="AP74" i="1"/>
  <c r="AO74" i="1"/>
  <c r="AN74" i="1"/>
  <c r="AM74" i="1"/>
  <c r="AK74" i="1"/>
  <c r="AJ74" i="1"/>
  <c r="AI74" i="1"/>
  <c r="AH74" i="1"/>
  <c r="W74" i="1"/>
  <c r="V74" i="1"/>
  <c r="U74" i="1"/>
  <c r="T74" i="1"/>
  <c r="S74" i="1"/>
  <c r="R74" i="1"/>
  <c r="Q74" i="1"/>
  <c r="N74" i="1"/>
  <c r="M74" i="1"/>
  <c r="L74" i="1"/>
  <c r="K74" i="1"/>
  <c r="CQ74" i="1" s="1"/>
  <c r="D74" i="1"/>
  <c r="C74" i="1"/>
  <c r="B74" i="1"/>
  <c r="A74" i="1"/>
  <c r="CO73" i="1"/>
  <c r="CN73" i="1"/>
  <c r="CP73" i="1" s="1"/>
  <c r="CM73" i="1"/>
  <c r="CL73" i="1"/>
  <c r="CI73" i="1"/>
  <c r="CH73" i="1"/>
  <c r="CJ73" i="1" s="1"/>
  <c r="P73" i="1" s="1"/>
  <c r="CG73" i="1"/>
  <c r="CF73" i="1"/>
  <c r="CC73" i="1"/>
  <c r="CB73" i="1"/>
  <c r="CD73" i="1" s="1"/>
  <c r="CA73" i="1"/>
  <c r="BZ73" i="1"/>
  <c r="BW73" i="1"/>
  <c r="BV73" i="1"/>
  <c r="BX73" i="1" s="1"/>
  <c r="BU73" i="1"/>
  <c r="BT73" i="1"/>
  <c r="BQ73" i="1"/>
  <c r="BP73" i="1"/>
  <c r="BR73" i="1" s="1"/>
  <c r="BO73" i="1"/>
  <c r="BN73" i="1"/>
  <c r="BK73" i="1"/>
  <c r="BJ73" i="1"/>
  <c r="BL73" i="1" s="1"/>
  <c r="BI73" i="1"/>
  <c r="BH73" i="1"/>
  <c r="BE73" i="1"/>
  <c r="BD73" i="1"/>
  <c r="BF73" i="1" s="1"/>
  <c r="BC73" i="1"/>
  <c r="BB73" i="1"/>
  <c r="AZ73" i="1"/>
  <c r="AY73" i="1"/>
  <c r="AX73" i="1"/>
  <c r="O73" i="1" s="1"/>
  <c r="AW73" i="1"/>
  <c r="AU73" i="1"/>
  <c r="AT73" i="1"/>
  <c r="AS73" i="1"/>
  <c r="AR73" i="1"/>
  <c r="AP73" i="1"/>
  <c r="AO73" i="1"/>
  <c r="AN73" i="1"/>
  <c r="M73" i="1" s="1"/>
  <c r="AM73" i="1"/>
  <c r="AK73" i="1"/>
  <c r="AJ73" i="1"/>
  <c r="AI73" i="1"/>
  <c r="AH73" i="1"/>
  <c r="W73" i="1"/>
  <c r="V73" i="1"/>
  <c r="U73" i="1"/>
  <c r="T73" i="1"/>
  <c r="S73" i="1"/>
  <c r="R73" i="1"/>
  <c r="Q73" i="1"/>
  <c r="N73" i="1"/>
  <c r="L73" i="1"/>
  <c r="K73" i="1"/>
  <c r="AC73" i="1" s="1"/>
  <c r="D73" i="1"/>
  <c r="C73" i="1"/>
  <c r="B73" i="1"/>
  <c r="A73" i="1"/>
  <c r="CO72" i="1"/>
  <c r="CN72" i="1"/>
  <c r="CM72" i="1"/>
  <c r="CP72" i="1" s="1"/>
  <c r="CL72" i="1"/>
  <c r="CI72" i="1"/>
  <c r="CH72" i="1"/>
  <c r="CG72" i="1"/>
  <c r="CJ72" i="1" s="1"/>
  <c r="CF72" i="1"/>
  <c r="CC72" i="1"/>
  <c r="CB72" i="1"/>
  <c r="CA72" i="1"/>
  <c r="CD72" i="1" s="1"/>
  <c r="BZ72" i="1"/>
  <c r="BW72" i="1"/>
  <c r="BV72" i="1"/>
  <c r="BU72" i="1"/>
  <c r="BX72" i="1" s="1"/>
  <c r="BT72" i="1"/>
  <c r="BQ72" i="1"/>
  <c r="BP72" i="1"/>
  <c r="BO72" i="1"/>
  <c r="BR72" i="1" s="1"/>
  <c r="BN72" i="1"/>
  <c r="BK72" i="1"/>
  <c r="BJ72" i="1"/>
  <c r="BI72" i="1"/>
  <c r="BL72" i="1" s="1"/>
  <c r="BH72" i="1"/>
  <c r="BE72" i="1"/>
  <c r="BD72" i="1"/>
  <c r="BC72" i="1"/>
  <c r="BF72" i="1" s="1"/>
  <c r="P72" i="1" s="1"/>
  <c r="BB72" i="1"/>
  <c r="AZ72" i="1"/>
  <c r="AY72" i="1"/>
  <c r="AX72" i="1"/>
  <c r="O72" i="1" s="1"/>
  <c r="AW72" i="1"/>
  <c r="AU72" i="1"/>
  <c r="AT72" i="1"/>
  <c r="AS72" i="1"/>
  <c r="AR72" i="1"/>
  <c r="AP72" i="1"/>
  <c r="AO72" i="1"/>
  <c r="AN72" i="1"/>
  <c r="AM72" i="1"/>
  <c r="AK72" i="1"/>
  <c r="AJ72" i="1"/>
  <c r="AI72" i="1"/>
  <c r="AH72" i="1"/>
  <c r="W72" i="1"/>
  <c r="V72" i="1"/>
  <c r="U72" i="1"/>
  <c r="T72" i="1"/>
  <c r="S72" i="1"/>
  <c r="R72" i="1"/>
  <c r="Q72" i="1"/>
  <c r="N72" i="1"/>
  <c r="M72" i="1"/>
  <c r="L72" i="1"/>
  <c r="K72" i="1"/>
  <c r="CQ72" i="1" s="1"/>
  <c r="D72" i="1"/>
  <c r="C72" i="1"/>
  <c r="B72" i="1"/>
  <c r="A72" i="1"/>
  <c r="CO71" i="1"/>
  <c r="CN71" i="1"/>
  <c r="CM71" i="1"/>
  <c r="CP71" i="1" s="1"/>
  <c r="CL71" i="1"/>
  <c r="CI71" i="1"/>
  <c r="CH71" i="1"/>
  <c r="CG71" i="1"/>
  <c r="CJ71" i="1" s="1"/>
  <c r="CF71" i="1"/>
  <c r="CC71" i="1"/>
  <c r="CB71" i="1"/>
  <c r="CA71" i="1"/>
  <c r="CD71" i="1" s="1"/>
  <c r="BZ71" i="1"/>
  <c r="BW71" i="1"/>
  <c r="BV71" i="1"/>
  <c r="BU71" i="1"/>
  <c r="BX71" i="1" s="1"/>
  <c r="BT71" i="1"/>
  <c r="BQ71" i="1"/>
  <c r="BP71" i="1"/>
  <c r="BO71" i="1"/>
  <c r="BR71" i="1" s="1"/>
  <c r="BN71" i="1"/>
  <c r="BK71" i="1"/>
  <c r="BJ71" i="1"/>
  <c r="BI71" i="1"/>
  <c r="BL71" i="1" s="1"/>
  <c r="BH71" i="1"/>
  <c r="BE71" i="1"/>
  <c r="BD71" i="1"/>
  <c r="BC71" i="1"/>
  <c r="BF71" i="1" s="1"/>
  <c r="P71" i="1" s="1"/>
  <c r="BB71" i="1"/>
  <c r="AZ71" i="1"/>
  <c r="AY71" i="1"/>
  <c r="AX71" i="1"/>
  <c r="O71" i="1" s="1"/>
  <c r="AW71" i="1"/>
  <c r="AU71" i="1"/>
  <c r="AT71" i="1"/>
  <c r="AS71" i="1"/>
  <c r="AR71" i="1"/>
  <c r="AP71" i="1"/>
  <c r="AO71" i="1"/>
  <c r="AN71" i="1"/>
  <c r="M71" i="1" s="1"/>
  <c r="AM71" i="1"/>
  <c r="AK71" i="1"/>
  <c r="AJ71" i="1"/>
  <c r="AI71" i="1"/>
  <c r="AH71" i="1"/>
  <c r="W71" i="1"/>
  <c r="V71" i="1"/>
  <c r="U71" i="1"/>
  <c r="T71" i="1"/>
  <c r="S71" i="1"/>
  <c r="R71" i="1"/>
  <c r="Q71" i="1"/>
  <c r="N71" i="1"/>
  <c r="L71" i="1"/>
  <c r="K71" i="1"/>
  <c r="AC71" i="1" s="1"/>
  <c r="D71" i="1"/>
  <c r="C71" i="1"/>
  <c r="B71" i="1"/>
  <c r="A71" i="1"/>
  <c r="CO70" i="1"/>
  <c r="CN70" i="1"/>
  <c r="CM70" i="1"/>
  <c r="CL70" i="1"/>
  <c r="CP70" i="1" s="1"/>
  <c r="CI70" i="1"/>
  <c r="CH70" i="1"/>
  <c r="CG70" i="1"/>
  <c r="CF70" i="1"/>
  <c r="CJ70" i="1" s="1"/>
  <c r="CC70" i="1"/>
  <c r="CB70" i="1"/>
  <c r="CA70" i="1"/>
  <c r="BZ70" i="1"/>
  <c r="CD70" i="1" s="1"/>
  <c r="BW70" i="1"/>
  <c r="BV70" i="1"/>
  <c r="BU70" i="1"/>
  <c r="BT70" i="1"/>
  <c r="BX70" i="1" s="1"/>
  <c r="BQ70" i="1"/>
  <c r="BP70" i="1"/>
  <c r="BO70" i="1"/>
  <c r="BN70" i="1"/>
  <c r="BR70" i="1" s="1"/>
  <c r="BK70" i="1"/>
  <c r="BJ70" i="1"/>
  <c r="BI70" i="1"/>
  <c r="BH70" i="1"/>
  <c r="BL70" i="1" s="1"/>
  <c r="BE70" i="1"/>
  <c r="BD70" i="1"/>
  <c r="BC70" i="1"/>
  <c r="BB70" i="1"/>
  <c r="BF70" i="1" s="1"/>
  <c r="AZ70" i="1"/>
  <c r="AY70" i="1"/>
  <c r="O70" i="1" s="1"/>
  <c r="AX70" i="1"/>
  <c r="AW70" i="1"/>
  <c r="AU70" i="1"/>
  <c r="AT70" i="1"/>
  <c r="AS70" i="1"/>
  <c r="AR70" i="1"/>
  <c r="AP70" i="1"/>
  <c r="AO70" i="1"/>
  <c r="M70" i="1" s="1"/>
  <c r="AN70" i="1"/>
  <c r="AM70" i="1"/>
  <c r="AK70" i="1"/>
  <c r="AJ70" i="1"/>
  <c r="AI70" i="1"/>
  <c r="L70" i="1" s="1"/>
  <c r="AH70" i="1"/>
  <c r="W70" i="1"/>
  <c r="V70" i="1"/>
  <c r="U70" i="1"/>
  <c r="T70" i="1"/>
  <c r="S70" i="1"/>
  <c r="R70" i="1"/>
  <c r="Q70" i="1"/>
  <c r="P70" i="1"/>
  <c r="N70" i="1"/>
  <c r="K70" i="1"/>
  <c r="X70" i="1" s="1"/>
  <c r="D70" i="1"/>
  <c r="C70" i="1"/>
  <c r="B70" i="1"/>
  <c r="A70" i="1"/>
  <c r="CO69" i="1"/>
  <c r="CN69" i="1"/>
  <c r="CM69" i="1"/>
  <c r="CP69" i="1" s="1"/>
  <c r="CL69" i="1"/>
  <c r="CI69" i="1"/>
  <c r="CH69" i="1"/>
  <c r="CG69" i="1"/>
  <c r="CJ69" i="1" s="1"/>
  <c r="CF69" i="1"/>
  <c r="CC69" i="1"/>
  <c r="CB69" i="1"/>
  <c r="CA69" i="1"/>
  <c r="CD69" i="1" s="1"/>
  <c r="BZ69" i="1"/>
  <c r="BW69" i="1"/>
  <c r="BV69" i="1"/>
  <c r="BU69" i="1"/>
  <c r="BX69" i="1" s="1"/>
  <c r="BT69" i="1"/>
  <c r="BQ69" i="1"/>
  <c r="BP69" i="1"/>
  <c r="BO69" i="1"/>
  <c r="BR69" i="1" s="1"/>
  <c r="BN69" i="1"/>
  <c r="BK69" i="1"/>
  <c r="BJ69" i="1"/>
  <c r="BI69" i="1"/>
  <c r="BL69" i="1" s="1"/>
  <c r="BH69" i="1"/>
  <c r="BE69" i="1"/>
  <c r="BD69" i="1"/>
  <c r="BC69" i="1"/>
  <c r="BF69" i="1" s="1"/>
  <c r="P69" i="1" s="1"/>
  <c r="BB69" i="1"/>
  <c r="AZ69" i="1"/>
  <c r="AY69" i="1"/>
  <c r="AX69" i="1"/>
  <c r="AW69" i="1"/>
  <c r="AU69" i="1"/>
  <c r="AT69" i="1"/>
  <c r="AS69" i="1"/>
  <c r="AR69" i="1"/>
  <c r="AP69" i="1"/>
  <c r="AO69" i="1"/>
  <c r="AN69" i="1"/>
  <c r="M69" i="1" s="1"/>
  <c r="AM69" i="1"/>
  <c r="AK69" i="1"/>
  <c r="AJ69" i="1"/>
  <c r="AI69" i="1"/>
  <c r="L69" i="1" s="1"/>
  <c r="AH69" i="1"/>
  <c r="W69" i="1"/>
  <c r="V69" i="1"/>
  <c r="U69" i="1"/>
  <c r="T69" i="1"/>
  <c r="S69" i="1"/>
  <c r="R69" i="1"/>
  <c r="Q69" i="1"/>
  <c r="O69" i="1"/>
  <c r="N69" i="1"/>
  <c r="K69" i="1"/>
  <c r="CQ69" i="1" s="1"/>
  <c r="D69" i="1"/>
  <c r="C69" i="1"/>
  <c r="B69" i="1"/>
  <c r="A69" i="1"/>
  <c r="CP68" i="1"/>
  <c r="CO68" i="1"/>
  <c r="CN68" i="1"/>
  <c r="CM68" i="1"/>
  <c r="CL68" i="1"/>
  <c r="CJ68" i="1"/>
  <c r="CI68" i="1"/>
  <c r="CH68" i="1"/>
  <c r="CG68" i="1"/>
  <c r="CF68" i="1"/>
  <c r="CD68" i="1"/>
  <c r="CC68" i="1"/>
  <c r="CB68" i="1"/>
  <c r="CA68" i="1"/>
  <c r="BZ68" i="1"/>
  <c r="BX68" i="1"/>
  <c r="BW68" i="1"/>
  <c r="BV68" i="1"/>
  <c r="BU68" i="1"/>
  <c r="BT68" i="1"/>
  <c r="BR68" i="1"/>
  <c r="BQ68" i="1"/>
  <c r="BP68" i="1"/>
  <c r="BO68" i="1"/>
  <c r="BN68" i="1"/>
  <c r="BL68" i="1"/>
  <c r="BK68" i="1"/>
  <c r="BJ68" i="1"/>
  <c r="BI68" i="1"/>
  <c r="BH68" i="1"/>
  <c r="BF68" i="1"/>
  <c r="BE68" i="1"/>
  <c r="BD68" i="1"/>
  <c r="BC68" i="1"/>
  <c r="BB68" i="1"/>
  <c r="AZ68" i="1"/>
  <c r="AY68" i="1"/>
  <c r="AX68" i="1"/>
  <c r="AW68" i="1"/>
  <c r="AU68" i="1"/>
  <c r="AT68" i="1"/>
  <c r="AS68" i="1"/>
  <c r="AR68" i="1"/>
  <c r="AP68" i="1"/>
  <c r="AO68" i="1"/>
  <c r="AN68" i="1"/>
  <c r="AM68" i="1"/>
  <c r="AK68" i="1"/>
  <c r="AJ68" i="1"/>
  <c r="AI68" i="1"/>
  <c r="AH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AC68" i="1" s="1"/>
  <c r="D68" i="1"/>
  <c r="C68" i="1"/>
  <c r="B68" i="1"/>
  <c r="A68" i="1"/>
  <c r="CO67" i="1"/>
  <c r="CN67" i="1"/>
  <c r="CP67" i="1" s="1"/>
  <c r="CM67" i="1"/>
  <c r="CL67" i="1"/>
  <c r="CI67" i="1"/>
  <c r="CH67" i="1"/>
  <c r="CJ67" i="1" s="1"/>
  <c r="CG67" i="1"/>
  <c r="CF67" i="1"/>
  <c r="CC67" i="1"/>
  <c r="CB67" i="1"/>
  <c r="CD67" i="1" s="1"/>
  <c r="CA67" i="1"/>
  <c r="BZ67" i="1"/>
  <c r="BW67" i="1"/>
  <c r="BV67" i="1"/>
  <c r="BX67" i="1" s="1"/>
  <c r="BU67" i="1"/>
  <c r="BT67" i="1"/>
  <c r="BQ67" i="1"/>
  <c r="BP67" i="1"/>
  <c r="BR67" i="1" s="1"/>
  <c r="BO67" i="1"/>
  <c r="BN67" i="1"/>
  <c r="BK67" i="1"/>
  <c r="BJ67" i="1"/>
  <c r="BL67" i="1" s="1"/>
  <c r="BI67" i="1"/>
  <c r="BH67" i="1"/>
  <c r="BE67" i="1"/>
  <c r="BD67" i="1"/>
  <c r="BF67" i="1" s="1"/>
  <c r="P67" i="1" s="1"/>
  <c r="BC67" i="1"/>
  <c r="BB67" i="1"/>
  <c r="AZ67" i="1"/>
  <c r="AY67" i="1"/>
  <c r="AX67" i="1"/>
  <c r="O67" i="1" s="1"/>
  <c r="AW67" i="1"/>
  <c r="AU67" i="1"/>
  <c r="AT67" i="1"/>
  <c r="AS67" i="1"/>
  <c r="N67" i="1" s="1"/>
  <c r="AR67" i="1"/>
  <c r="AP67" i="1"/>
  <c r="AO67" i="1"/>
  <c r="AN67" i="1"/>
  <c r="M67" i="1" s="1"/>
  <c r="AM67" i="1"/>
  <c r="AK67" i="1"/>
  <c r="AJ67" i="1"/>
  <c r="AI67" i="1"/>
  <c r="AH67" i="1"/>
  <c r="W67" i="1"/>
  <c r="V67" i="1"/>
  <c r="U67" i="1"/>
  <c r="T67" i="1"/>
  <c r="S67" i="1"/>
  <c r="R67" i="1"/>
  <c r="Q67" i="1"/>
  <c r="L67" i="1"/>
  <c r="K67" i="1"/>
  <c r="CQ67" i="1" s="1"/>
  <c r="CR67" i="1" s="1"/>
  <c r="D67" i="1"/>
  <c r="C67" i="1"/>
  <c r="B67" i="1"/>
  <c r="A67" i="1"/>
  <c r="CO66" i="1"/>
  <c r="CN66" i="1"/>
  <c r="CM66" i="1"/>
  <c r="CP66" i="1" s="1"/>
  <c r="CL66" i="1"/>
  <c r="CI66" i="1"/>
  <c r="CH66" i="1"/>
  <c r="CG66" i="1"/>
  <c r="CJ66" i="1" s="1"/>
  <c r="CF66" i="1"/>
  <c r="CC66" i="1"/>
  <c r="CB66" i="1"/>
  <c r="CA66" i="1"/>
  <c r="CD66" i="1" s="1"/>
  <c r="BZ66" i="1"/>
  <c r="BW66" i="1"/>
  <c r="BV66" i="1"/>
  <c r="BU66" i="1"/>
  <c r="BX66" i="1" s="1"/>
  <c r="BT66" i="1"/>
  <c r="BQ66" i="1"/>
  <c r="BP66" i="1"/>
  <c r="BR66" i="1" s="1"/>
  <c r="BO66" i="1"/>
  <c r="BN66" i="1"/>
  <c r="BK66" i="1"/>
  <c r="BJ66" i="1"/>
  <c r="BL66" i="1" s="1"/>
  <c r="BI66" i="1"/>
  <c r="BH66" i="1"/>
  <c r="BE66" i="1"/>
  <c r="BD66" i="1"/>
  <c r="BC66" i="1"/>
  <c r="BF66" i="1" s="1"/>
  <c r="P66" i="1" s="1"/>
  <c r="BB66" i="1"/>
  <c r="AZ66" i="1"/>
  <c r="AY66" i="1"/>
  <c r="AX66" i="1"/>
  <c r="O66" i="1" s="1"/>
  <c r="AW66" i="1"/>
  <c r="AU66" i="1"/>
  <c r="AT66" i="1"/>
  <c r="AS66" i="1"/>
  <c r="N66" i="1" s="1"/>
  <c r="AR66" i="1"/>
  <c r="AP66" i="1"/>
  <c r="M66" i="1" s="1"/>
  <c r="AO66" i="1"/>
  <c r="AN66" i="1"/>
  <c r="AM66" i="1"/>
  <c r="AK66" i="1"/>
  <c r="AJ66" i="1"/>
  <c r="AI66" i="1"/>
  <c r="AH66" i="1"/>
  <c r="W66" i="1"/>
  <c r="V66" i="1"/>
  <c r="U66" i="1"/>
  <c r="T66" i="1"/>
  <c r="S66" i="1"/>
  <c r="R66" i="1"/>
  <c r="Q66" i="1"/>
  <c r="L66" i="1"/>
  <c r="K66" i="1"/>
  <c r="AC66" i="1" s="1"/>
  <c r="D66" i="1"/>
  <c r="C66" i="1"/>
  <c r="B66" i="1"/>
  <c r="A66" i="1"/>
  <c r="CO65" i="1"/>
  <c r="CN65" i="1"/>
  <c r="CM65" i="1"/>
  <c r="CP65" i="1" s="1"/>
  <c r="CL65" i="1"/>
  <c r="CI65" i="1"/>
  <c r="CH65" i="1"/>
  <c r="CG65" i="1"/>
  <c r="CJ65" i="1" s="1"/>
  <c r="CF65" i="1"/>
  <c r="CC65" i="1"/>
  <c r="CB65" i="1"/>
  <c r="CA65" i="1"/>
  <c r="CD65" i="1" s="1"/>
  <c r="BZ65" i="1"/>
  <c r="BW65" i="1"/>
  <c r="BV65" i="1"/>
  <c r="BU65" i="1"/>
  <c r="BX65" i="1" s="1"/>
  <c r="BT65" i="1"/>
  <c r="BQ65" i="1"/>
  <c r="BP65" i="1"/>
  <c r="BR65" i="1" s="1"/>
  <c r="BO65" i="1"/>
  <c r="BN65" i="1"/>
  <c r="BK65" i="1"/>
  <c r="BJ65" i="1"/>
  <c r="BL65" i="1" s="1"/>
  <c r="BI65" i="1"/>
  <c r="BH65" i="1"/>
  <c r="BE65" i="1"/>
  <c r="BD65" i="1"/>
  <c r="BC65" i="1"/>
  <c r="BF65" i="1" s="1"/>
  <c r="P65" i="1" s="1"/>
  <c r="BB65" i="1"/>
  <c r="AZ65" i="1"/>
  <c r="AY65" i="1"/>
  <c r="AX65" i="1"/>
  <c r="AW65" i="1"/>
  <c r="AU65" i="1"/>
  <c r="AT65" i="1"/>
  <c r="AS65" i="1"/>
  <c r="AR65" i="1"/>
  <c r="AP65" i="1"/>
  <c r="M65" i="1" s="1"/>
  <c r="AO65" i="1"/>
  <c r="AN65" i="1"/>
  <c r="AM65" i="1"/>
  <c r="AK65" i="1"/>
  <c r="AJ65" i="1"/>
  <c r="AI65" i="1"/>
  <c r="AH65" i="1"/>
  <c r="W65" i="1"/>
  <c r="V65" i="1"/>
  <c r="U65" i="1"/>
  <c r="T65" i="1"/>
  <c r="S65" i="1"/>
  <c r="R65" i="1"/>
  <c r="Q65" i="1"/>
  <c r="O65" i="1"/>
  <c r="N65" i="1"/>
  <c r="L65" i="1"/>
  <c r="K65" i="1"/>
  <c r="CQ65" i="1" s="1"/>
  <c r="CR65" i="1" s="1"/>
  <c r="D65" i="1"/>
  <c r="C65" i="1"/>
  <c r="B65" i="1"/>
  <c r="A65" i="1"/>
  <c r="W54" i="1"/>
  <c r="V54" i="1"/>
  <c r="U54" i="1"/>
  <c r="T54" i="1"/>
  <c r="S54" i="1"/>
  <c r="R54" i="1"/>
  <c r="Q54" i="1"/>
  <c r="CO53" i="1"/>
  <c r="CN53" i="1"/>
  <c r="CM53" i="1"/>
  <c r="CP53" i="1" s="1"/>
  <c r="CL53" i="1"/>
  <c r="CI53" i="1"/>
  <c r="CH53" i="1"/>
  <c r="CG53" i="1"/>
  <c r="CJ53" i="1" s="1"/>
  <c r="CF53" i="1"/>
  <c r="CC53" i="1"/>
  <c r="CB53" i="1"/>
  <c r="CA53" i="1"/>
  <c r="CD53" i="1" s="1"/>
  <c r="BZ53" i="1"/>
  <c r="BW53" i="1"/>
  <c r="BV53" i="1"/>
  <c r="BU53" i="1"/>
  <c r="BX53" i="1" s="1"/>
  <c r="BT53" i="1"/>
  <c r="BQ53" i="1"/>
  <c r="BP53" i="1"/>
  <c r="BO53" i="1"/>
  <c r="BR53" i="1" s="1"/>
  <c r="BN53" i="1"/>
  <c r="BK53" i="1"/>
  <c r="BJ53" i="1"/>
  <c r="BI53" i="1"/>
  <c r="BL53" i="1" s="1"/>
  <c r="BH53" i="1"/>
  <c r="BE53" i="1"/>
  <c r="BD53" i="1"/>
  <c r="BC53" i="1"/>
  <c r="BF53" i="1" s="1"/>
  <c r="P53" i="1" s="1"/>
  <c r="BB53" i="1"/>
  <c r="AZ53" i="1"/>
  <c r="AY53" i="1"/>
  <c r="AX53" i="1"/>
  <c r="AW53" i="1"/>
  <c r="AU53" i="1"/>
  <c r="AT53" i="1"/>
  <c r="AS53" i="1"/>
  <c r="AR53" i="1"/>
  <c r="AP53" i="1"/>
  <c r="AO53" i="1"/>
  <c r="AN53" i="1"/>
  <c r="M53" i="1" s="1"/>
  <c r="AM53" i="1"/>
  <c r="AK53" i="1"/>
  <c r="AJ53" i="1"/>
  <c r="AI53" i="1"/>
  <c r="AH53" i="1"/>
  <c r="W53" i="1"/>
  <c r="V53" i="1"/>
  <c r="U53" i="1"/>
  <c r="T53" i="1"/>
  <c r="S53" i="1"/>
  <c r="R53" i="1"/>
  <c r="Q53" i="1"/>
  <c r="O53" i="1"/>
  <c r="N53" i="1"/>
  <c r="L53" i="1"/>
  <c r="K53" i="1"/>
  <c r="CQ53" i="1" s="1"/>
  <c r="D53" i="1"/>
  <c r="C53" i="1"/>
  <c r="B53" i="1"/>
  <c r="A53" i="1"/>
  <c r="CO52" i="1"/>
  <c r="CN52" i="1"/>
  <c r="CM52" i="1"/>
  <c r="CP52" i="1" s="1"/>
  <c r="CL52" i="1"/>
  <c r="CI52" i="1"/>
  <c r="CH52" i="1"/>
  <c r="CG52" i="1"/>
  <c r="CJ52" i="1" s="1"/>
  <c r="CF52" i="1"/>
  <c r="CC52" i="1"/>
  <c r="CB52" i="1"/>
  <c r="CA52" i="1"/>
  <c r="CD52" i="1" s="1"/>
  <c r="BZ52" i="1"/>
  <c r="BW52" i="1"/>
  <c r="BV52" i="1"/>
  <c r="BU52" i="1"/>
  <c r="BX52" i="1" s="1"/>
  <c r="BT52" i="1"/>
  <c r="BQ52" i="1"/>
  <c r="BP52" i="1"/>
  <c r="BO52" i="1"/>
  <c r="BR52" i="1" s="1"/>
  <c r="BN52" i="1"/>
  <c r="BK52" i="1"/>
  <c r="BJ52" i="1"/>
  <c r="BI52" i="1"/>
  <c r="BL52" i="1" s="1"/>
  <c r="BH52" i="1"/>
  <c r="BE52" i="1"/>
  <c r="BD52" i="1"/>
  <c r="BC52" i="1"/>
  <c r="BF52" i="1" s="1"/>
  <c r="P52" i="1" s="1"/>
  <c r="BB52" i="1"/>
  <c r="AZ52" i="1"/>
  <c r="AY52" i="1"/>
  <c r="AX52" i="1"/>
  <c r="O52" i="1" s="1"/>
  <c r="AW52" i="1"/>
  <c r="AU52" i="1"/>
  <c r="AT52" i="1"/>
  <c r="AS52" i="1"/>
  <c r="N52" i="1" s="1"/>
  <c r="AR52" i="1"/>
  <c r="AP52" i="1"/>
  <c r="AO52" i="1"/>
  <c r="AN52" i="1"/>
  <c r="M52" i="1" s="1"/>
  <c r="AM52" i="1"/>
  <c r="AK52" i="1"/>
  <c r="AJ52" i="1"/>
  <c r="AI52" i="1"/>
  <c r="L52" i="1" s="1"/>
  <c r="AH52" i="1"/>
  <c r="W52" i="1"/>
  <c r="V52" i="1"/>
  <c r="U52" i="1"/>
  <c r="T52" i="1"/>
  <c r="S52" i="1"/>
  <c r="R52" i="1"/>
  <c r="Q52" i="1"/>
  <c r="K52" i="1"/>
  <c r="AC52" i="1" s="1"/>
  <c r="D52" i="1"/>
  <c r="C52" i="1"/>
  <c r="B52" i="1"/>
  <c r="A52" i="1"/>
  <c r="CO51" i="1"/>
  <c r="CN51" i="1"/>
  <c r="CM51" i="1"/>
  <c r="CP51" i="1" s="1"/>
  <c r="CL51" i="1"/>
  <c r="CI51" i="1"/>
  <c r="CH51" i="1"/>
  <c r="CG51" i="1"/>
  <c r="CJ51" i="1" s="1"/>
  <c r="CF51" i="1"/>
  <c r="CC51" i="1"/>
  <c r="CB51" i="1"/>
  <c r="CA51" i="1"/>
  <c r="CD51" i="1" s="1"/>
  <c r="BZ51" i="1"/>
  <c r="BW51" i="1"/>
  <c r="BV51" i="1"/>
  <c r="BU51" i="1"/>
  <c r="BX51" i="1" s="1"/>
  <c r="BT51" i="1"/>
  <c r="BQ51" i="1"/>
  <c r="BP51" i="1"/>
  <c r="BO51" i="1"/>
  <c r="BR51" i="1" s="1"/>
  <c r="BN51" i="1"/>
  <c r="BK51" i="1"/>
  <c r="BJ51" i="1"/>
  <c r="BI51" i="1"/>
  <c r="BL51" i="1" s="1"/>
  <c r="P51" i="1" s="1"/>
  <c r="BH51" i="1"/>
  <c r="BE51" i="1"/>
  <c r="BD51" i="1"/>
  <c r="BC51" i="1"/>
  <c r="BF51" i="1" s="1"/>
  <c r="BB51" i="1"/>
  <c r="AZ51" i="1"/>
  <c r="AY51" i="1"/>
  <c r="AX51" i="1"/>
  <c r="O51" i="1" s="1"/>
  <c r="AW51" i="1"/>
  <c r="AU51" i="1"/>
  <c r="AT51" i="1"/>
  <c r="AS51" i="1"/>
  <c r="AR51" i="1"/>
  <c r="AP51" i="1"/>
  <c r="M51" i="1" s="1"/>
  <c r="AO51" i="1"/>
  <c r="AN51" i="1"/>
  <c r="AM51" i="1"/>
  <c r="AK51" i="1"/>
  <c r="AJ51" i="1"/>
  <c r="AI51" i="1"/>
  <c r="AH51" i="1"/>
  <c r="W51" i="1"/>
  <c r="V51" i="1"/>
  <c r="U51" i="1"/>
  <c r="T51" i="1"/>
  <c r="S51" i="1"/>
  <c r="R51" i="1"/>
  <c r="Q51" i="1"/>
  <c r="N51" i="1"/>
  <c r="L51" i="1"/>
  <c r="K51" i="1"/>
  <c r="CQ51" i="1" s="1"/>
  <c r="D51" i="1"/>
  <c r="C51" i="1"/>
  <c r="B51" i="1"/>
  <c r="A51" i="1"/>
  <c r="CO50" i="1"/>
  <c r="CN50" i="1"/>
  <c r="CM50" i="1"/>
  <c r="CP50" i="1" s="1"/>
  <c r="CL50" i="1"/>
  <c r="CI50" i="1"/>
  <c r="CH50" i="1"/>
  <c r="CG50" i="1"/>
  <c r="CJ50" i="1" s="1"/>
  <c r="CF50" i="1"/>
  <c r="CC50" i="1"/>
  <c r="CB50" i="1"/>
  <c r="CA50" i="1"/>
  <c r="CD50" i="1" s="1"/>
  <c r="BZ50" i="1"/>
  <c r="BW50" i="1"/>
  <c r="BV50" i="1"/>
  <c r="BU50" i="1"/>
  <c r="BX50" i="1" s="1"/>
  <c r="BT50" i="1"/>
  <c r="BQ50" i="1"/>
  <c r="BP50" i="1"/>
  <c r="BR50" i="1" s="1"/>
  <c r="BO50" i="1"/>
  <c r="BN50" i="1"/>
  <c r="BK50" i="1"/>
  <c r="BJ50" i="1"/>
  <c r="BL50" i="1" s="1"/>
  <c r="BI50" i="1"/>
  <c r="BH50" i="1"/>
  <c r="BE50" i="1"/>
  <c r="BD50" i="1"/>
  <c r="BC50" i="1"/>
  <c r="BF50" i="1" s="1"/>
  <c r="P50" i="1" s="1"/>
  <c r="BB50" i="1"/>
  <c r="AZ50" i="1"/>
  <c r="AY50" i="1"/>
  <c r="AX50" i="1"/>
  <c r="AW50" i="1"/>
  <c r="AU50" i="1"/>
  <c r="AT50" i="1"/>
  <c r="AS50" i="1"/>
  <c r="AR50" i="1"/>
  <c r="AP50" i="1"/>
  <c r="M50" i="1" s="1"/>
  <c r="AO50" i="1"/>
  <c r="AN50" i="1"/>
  <c r="AM50" i="1"/>
  <c r="AK50" i="1"/>
  <c r="AJ50" i="1"/>
  <c r="AI50" i="1"/>
  <c r="AH50" i="1"/>
  <c r="W50" i="1"/>
  <c r="V50" i="1"/>
  <c r="U50" i="1"/>
  <c r="T50" i="1"/>
  <c r="S50" i="1"/>
  <c r="R50" i="1"/>
  <c r="Q50" i="1"/>
  <c r="O50" i="1"/>
  <c r="N50" i="1"/>
  <c r="L50" i="1"/>
  <c r="K50" i="1"/>
  <c r="AC50" i="1" s="1"/>
  <c r="D50" i="1"/>
  <c r="C50" i="1"/>
  <c r="B50" i="1"/>
  <c r="A50" i="1"/>
  <c r="CO49" i="1"/>
  <c r="CN49" i="1"/>
  <c r="CM49" i="1"/>
  <c r="CP49" i="1" s="1"/>
  <c r="CL49" i="1"/>
  <c r="CI49" i="1"/>
  <c r="CH49" i="1"/>
  <c r="CG49" i="1"/>
  <c r="CJ49" i="1" s="1"/>
  <c r="CF49" i="1"/>
  <c r="CC49" i="1"/>
  <c r="CB49" i="1"/>
  <c r="CA49" i="1"/>
  <c r="CD49" i="1" s="1"/>
  <c r="BZ49" i="1"/>
  <c r="BW49" i="1"/>
  <c r="BV49" i="1"/>
  <c r="BU49" i="1"/>
  <c r="BX49" i="1" s="1"/>
  <c r="BT49" i="1"/>
  <c r="BQ49" i="1"/>
  <c r="BP49" i="1"/>
  <c r="BO49" i="1"/>
  <c r="BR49" i="1" s="1"/>
  <c r="BN49" i="1"/>
  <c r="BK49" i="1"/>
  <c r="BJ49" i="1"/>
  <c r="BI49" i="1"/>
  <c r="BL49" i="1" s="1"/>
  <c r="P49" i="1" s="1"/>
  <c r="BH49" i="1"/>
  <c r="BE49" i="1"/>
  <c r="BD49" i="1"/>
  <c r="BC49" i="1"/>
  <c r="BF49" i="1" s="1"/>
  <c r="BB49" i="1"/>
  <c r="AZ49" i="1"/>
  <c r="AY49" i="1"/>
  <c r="AX49" i="1"/>
  <c r="O49" i="1" s="1"/>
  <c r="AW49" i="1"/>
  <c r="AU49" i="1"/>
  <c r="AT49" i="1"/>
  <c r="AS49" i="1"/>
  <c r="N49" i="1" s="1"/>
  <c r="AR49" i="1"/>
  <c r="AP49" i="1"/>
  <c r="AO49" i="1"/>
  <c r="AN49" i="1"/>
  <c r="AM49" i="1"/>
  <c r="AK49" i="1"/>
  <c r="AJ49" i="1"/>
  <c r="AI49" i="1"/>
  <c r="L49" i="1" s="1"/>
  <c r="AH49" i="1"/>
  <c r="W49" i="1"/>
  <c r="V49" i="1"/>
  <c r="U49" i="1"/>
  <c r="T49" i="1"/>
  <c r="S49" i="1"/>
  <c r="R49" i="1"/>
  <c r="Q49" i="1"/>
  <c r="M49" i="1"/>
  <c r="K49" i="1"/>
  <c r="CQ49" i="1" s="1"/>
  <c r="D49" i="1"/>
  <c r="C49" i="1"/>
  <c r="B49" i="1"/>
  <c r="A49" i="1"/>
  <c r="CO48" i="1"/>
  <c r="CN48" i="1"/>
  <c r="CM48" i="1"/>
  <c r="CP48" i="1" s="1"/>
  <c r="CL48" i="1"/>
  <c r="CI48" i="1"/>
  <c r="CH48" i="1"/>
  <c r="CG48" i="1"/>
  <c r="CJ48" i="1" s="1"/>
  <c r="P48" i="1" s="1"/>
  <c r="CF48" i="1"/>
  <c r="CC48" i="1"/>
  <c r="CB48" i="1"/>
  <c r="CA48" i="1"/>
  <c r="CD48" i="1" s="1"/>
  <c r="BZ48" i="1"/>
  <c r="BW48" i="1"/>
  <c r="BV48" i="1"/>
  <c r="BU48" i="1"/>
  <c r="BX48" i="1" s="1"/>
  <c r="BT48" i="1"/>
  <c r="BQ48" i="1"/>
  <c r="BP48" i="1"/>
  <c r="BO48" i="1"/>
  <c r="BR48" i="1" s="1"/>
  <c r="BN48" i="1"/>
  <c r="BK48" i="1"/>
  <c r="BJ48" i="1"/>
  <c r="BI48" i="1"/>
  <c r="BL48" i="1" s="1"/>
  <c r="BH48" i="1"/>
  <c r="BE48" i="1"/>
  <c r="BD48" i="1"/>
  <c r="BC48" i="1"/>
  <c r="BF48" i="1" s="1"/>
  <c r="BB48" i="1"/>
  <c r="AZ48" i="1"/>
  <c r="AY48" i="1"/>
  <c r="AX48" i="1"/>
  <c r="O48" i="1" s="1"/>
  <c r="AW48" i="1"/>
  <c r="AU48" i="1"/>
  <c r="AT48" i="1"/>
  <c r="AS48" i="1"/>
  <c r="N48" i="1" s="1"/>
  <c r="AR48" i="1"/>
  <c r="AP48" i="1"/>
  <c r="AO48" i="1"/>
  <c r="M48" i="1" s="1"/>
  <c r="AN48" i="1"/>
  <c r="AM48" i="1"/>
  <c r="AK48" i="1"/>
  <c r="AJ48" i="1"/>
  <c r="L48" i="1" s="1"/>
  <c r="AI48" i="1"/>
  <c r="AH48" i="1"/>
  <c r="W48" i="1"/>
  <c r="V48" i="1"/>
  <c r="U48" i="1"/>
  <c r="T48" i="1"/>
  <c r="S48" i="1"/>
  <c r="R48" i="1"/>
  <c r="Q48" i="1"/>
  <c r="K48" i="1"/>
  <c r="AC48" i="1" s="1"/>
  <c r="D48" i="1"/>
  <c r="C48" i="1"/>
  <c r="B48" i="1"/>
  <c r="A48" i="1"/>
  <c r="CO47" i="1"/>
  <c r="CN47" i="1"/>
  <c r="CP47" i="1" s="1"/>
  <c r="CM47" i="1"/>
  <c r="CL47" i="1"/>
  <c r="CI47" i="1"/>
  <c r="CH47" i="1"/>
  <c r="CJ47" i="1" s="1"/>
  <c r="P47" i="1" s="1"/>
  <c r="CG47" i="1"/>
  <c r="CF47" i="1"/>
  <c r="CC47" i="1"/>
  <c r="CB47" i="1"/>
  <c r="CD47" i="1" s="1"/>
  <c r="CA47" i="1"/>
  <c r="BZ47" i="1"/>
  <c r="BW47" i="1"/>
  <c r="BV47" i="1"/>
  <c r="BX47" i="1" s="1"/>
  <c r="BU47" i="1"/>
  <c r="BT47" i="1"/>
  <c r="BQ47" i="1"/>
  <c r="BP47" i="1"/>
  <c r="BR47" i="1" s="1"/>
  <c r="BO47" i="1"/>
  <c r="BN47" i="1"/>
  <c r="BK47" i="1"/>
  <c r="BJ47" i="1"/>
  <c r="BL47" i="1" s="1"/>
  <c r="BI47" i="1"/>
  <c r="BH47" i="1"/>
  <c r="BE47" i="1"/>
  <c r="BD47" i="1"/>
  <c r="BF47" i="1" s="1"/>
  <c r="BC47" i="1"/>
  <c r="BB47" i="1"/>
  <c r="AZ47" i="1"/>
  <c r="AY47" i="1"/>
  <c r="AX47" i="1"/>
  <c r="O47" i="1" s="1"/>
  <c r="AW47" i="1"/>
  <c r="AU47" i="1"/>
  <c r="AT47" i="1"/>
  <c r="AS47" i="1"/>
  <c r="AR47" i="1"/>
  <c r="AP47" i="1"/>
  <c r="AO47" i="1"/>
  <c r="M47" i="1" s="1"/>
  <c r="AN47" i="1"/>
  <c r="AM47" i="1"/>
  <c r="AK47" i="1"/>
  <c r="AJ47" i="1"/>
  <c r="L47" i="1" s="1"/>
  <c r="AI47" i="1"/>
  <c r="AH47" i="1"/>
  <c r="W47" i="1"/>
  <c r="V47" i="1"/>
  <c r="U47" i="1"/>
  <c r="T47" i="1"/>
  <c r="S47" i="1"/>
  <c r="R47" i="1"/>
  <c r="Q47" i="1"/>
  <c r="N47" i="1"/>
  <c r="K47" i="1"/>
  <c r="CQ47" i="1" s="1"/>
  <c r="D47" i="1"/>
  <c r="C47" i="1"/>
  <c r="B47" i="1"/>
  <c r="A47" i="1"/>
  <c r="CO46" i="1"/>
  <c r="CN46" i="1"/>
  <c r="CP46" i="1" s="1"/>
  <c r="CM46" i="1"/>
  <c r="CL46" i="1"/>
  <c r="CI46" i="1"/>
  <c r="CH46" i="1"/>
  <c r="CJ46" i="1" s="1"/>
  <c r="CG46" i="1"/>
  <c r="CF46" i="1"/>
  <c r="CC46" i="1"/>
  <c r="CB46" i="1"/>
  <c r="CD46" i="1" s="1"/>
  <c r="CA46" i="1"/>
  <c r="BZ46" i="1"/>
  <c r="BW46" i="1"/>
  <c r="BV46" i="1"/>
  <c r="BX46" i="1" s="1"/>
  <c r="BU46" i="1"/>
  <c r="BT46" i="1"/>
  <c r="BQ46" i="1"/>
  <c r="BP46" i="1"/>
  <c r="BR46" i="1" s="1"/>
  <c r="BO46" i="1"/>
  <c r="BN46" i="1"/>
  <c r="BK46" i="1"/>
  <c r="BJ46" i="1"/>
  <c r="BL46" i="1" s="1"/>
  <c r="P46" i="1" s="1"/>
  <c r="BI46" i="1"/>
  <c r="BH46" i="1"/>
  <c r="BE46" i="1"/>
  <c r="BD46" i="1"/>
  <c r="BF46" i="1" s="1"/>
  <c r="BC46" i="1"/>
  <c r="BB46" i="1"/>
  <c r="AZ46" i="1"/>
  <c r="AY46" i="1"/>
  <c r="AX46" i="1"/>
  <c r="AW46" i="1"/>
  <c r="AU46" i="1"/>
  <c r="AT46" i="1"/>
  <c r="N46" i="1" s="1"/>
  <c r="AS46" i="1"/>
  <c r="AR46" i="1"/>
  <c r="AP46" i="1"/>
  <c r="M46" i="1" s="1"/>
  <c r="AO46" i="1"/>
  <c r="AN46" i="1"/>
  <c r="AM46" i="1"/>
  <c r="AK46" i="1"/>
  <c r="AJ46" i="1"/>
  <c r="L46" i="1" s="1"/>
  <c r="AI46" i="1"/>
  <c r="AH46" i="1"/>
  <c r="W46" i="1"/>
  <c r="V46" i="1"/>
  <c r="U46" i="1"/>
  <c r="T46" i="1"/>
  <c r="S46" i="1"/>
  <c r="R46" i="1"/>
  <c r="Q46" i="1"/>
  <c r="O46" i="1"/>
  <c r="K46" i="1"/>
  <c r="AC46" i="1" s="1"/>
  <c r="D46" i="1"/>
  <c r="C46" i="1"/>
  <c r="B46" i="1"/>
  <c r="A46" i="1"/>
  <c r="CO45" i="1"/>
  <c r="CN45" i="1"/>
  <c r="CM45" i="1"/>
  <c r="CP45" i="1" s="1"/>
  <c r="CL45" i="1"/>
  <c r="CI45" i="1"/>
  <c r="CH45" i="1"/>
  <c r="CG45" i="1"/>
  <c r="CJ45" i="1" s="1"/>
  <c r="CF45" i="1"/>
  <c r="CC45" i="1"/>
  <c r="CB45" i="1"/>
  <c r="CA45" i="1"/>
  <c r="CD45" i="1" s="1"/>
  <c r="BZ45" i="1"/>
  <c r="BW45" i="1"/>
  <c r="BV45" i="1"/>
  <c r="BU45" i="1"/>
  <c r="BX45" i="1" s="1"/>
  <c r="BT45" i="1"/>
  <c r="BQ45" i="1"/>
  <c r="BP45" i="1"/>
  <c r="BO45" i="1"/>
  <c r="BR45" i="1" s="1"/>
  <c r="BN45" i="1"/>
  <c r="BK45" i="1"/>
  <c r="BJ45" i="1"/>
  <c r="BI45" i="1"/>
  <c r="BL45" i="1" s="1"/>
  <c r="P45" i="1" s="1"/>
  <c r="BH45" i="1"/>
  <c r="BE45" i="1"/>
  <c r="BD45" i="1"/>
  <c r="BC45" i="1"/>
  <c r="BF45" i="1" s="1"/>
  <c r="BB45" i="1"/>
  <c r="AZ45" i="1"/>
  <c r="AY45" i="1"/>
  <c r="AX45" i="1"/>
  <c r="AW45" i="1"/>
  <c r="AU45" i="1"/>
  <c r="AT45" i="1"/>
  <c r="AS45" i="1"/>
  <c r="AR45" i="1"/>
  <c r="AP45" i="1"/>
  <c r="AO45" i="1"/>
  <c r="AN45" i="1"/>
  <c r="AM45" i="1"/>
  <c r="AK45" i="1"/>
  <c r="AJ45" i="1"/>
  <c r="L45" i="1" s="1"/>
  <c r="AI45" i="1"/>
  <c r="AH45" i="1"/>
  <c r="W45" i="1"/>
  <c r="V45" i="1"/>
  <c r="U45" i="1"/>
  <c r="T45" i="1"/>
  <c r="S45" i="1"/>
  <c r="R45" i="1"/>
  <c r="Q45" i="1"/>
  <c r="O45" i="1"/>
  <c r="N45" i="1"/>
  <c r="M45" i="1"/>
  <c r="K45" i="1"/>
  <c r="CQ45" i="1" s="1"/>
  <c r="D45" i="1"/>
  <c r="C45" i="1"/>
  <c r="B45" i="1"/>
  <c r="A45" i="1"/>
  <c r="CO44" i="1"/>
  <c r="CN44" i="1"/>
  <c r="CM44" i="1"/>
  <c r="CP44" i="1" s="1"/>
  <c r="CL44" i="1"/>
  <c r="CI44" i="1"/>
  <c r="CH44" i="1"/>
  <c r="CG44" i="1"/>
  <c r="CJ44" i="1" s="1"/>
  <c r="CF44" i="1"/>
  <c r="CC44" i="1"/>
  <c r="CB44" i="1"/>
  <c r="CA44" i="1"/>
  <c r="CD44" i="1" s="1"/>
  <c r="BZ44" i="1"/>
  <c r="BW44" i="1"/>
  <c r="BV44" i="1"/>
  <c r="BU44" i="1"/>
  <c r="BX44" i="1" s="1"/>
  <c r="BT44" i="1"/>
  <c r="BQ44" i="1"/>
  <c r="BP44" i="1"/>
  <c r="BO44" i="1"/>
  <c r="BR44" i="1" s="1"/>
  <c r="BN44" i="1"/>
  <c r="BK44" i="1"/>
  <c r="BJ44" i="1"/>
  <c r="BI44" i="1"/>
  <c r="BL44" i="1" s="1"/>
  <c r="P44" i="1" s="1"/>
  <c r="BH44" i="1"/>
  <c r="BE44" i="1"/>
  <c r="BD44" i="1"/>
  <c r="BC44" i="1"/>
  <c r="BF44" i="1" s="1"/>
  <c r="BB44" i="1"/>
  <c r="AZ44" i="1"/>
  <c r="AY44" i="1"/>
  <c r="AX44" i="1"/>
  <c r="O44" i="1" s="1"/>
  <c r="AW44" i="1"/>
  <c r="AU44" i="1"/>
  <c r="AT44" i="1"/>
  <c r="AS44" i="1"/>
  <c r="N44" i="1" s="1"/>
  <c r="AR44" i="1"/>
  <c r="AP44" i="1"/>
  <c r="M44" i="1" s="1"/>
  <c r="AO44" i="1"/>
  <c r="AN44" i="1"/>
  <c r="AM44" i="1"/>
  <c r="AK44" i="1"/>
  <c r="AJ44" i="1"/>
  <c r="AI44" i="1"/>
  <c r="L44" i="1" s="1"/>
  <c r="AH44" i="1"/>
  <c r="W44" i="1"/>
  <c r="V44" i="1"/>
  <c r="U44" i="1"/>
  <c r="T44" i="1"/>
  <c r="S44" i="1"/>
  <c r="R44" i="1"/>
  <c r="Q44" i="1"/>
  <c r="K44" i="1"/>
  <c r="CQ44" i="1" s="1"/>
  <c r="D44" i="1"/>
  <c r="C44" i="1"/>
  <c r="B44" i="1"/>
  <c r="A44" i="1"/>
  <c r="CO43" i="1"/>
  <c r="CN43" i="1"/>
  <c r="CM43" i="1"/>
  <c r="CP43" i="1" s="1"/>
  <c r="CL43" i="1"/>
  <c r="CI43" i="1"/>
  <c r="CH43" i="1"/>
  <c r="CG43" i="1"/>
  <c r="CJ43" i="1" s="1"/>
  <c r="CF43" i="1"/>
  <c r="CC43" i="1"/>
  <c r="CB43" i="1"/>
  <c r="CA43" i="1"/>
  <c r="CD43" i="1" s="1"/>
  <c r="BZ43" i="1"/>
  <c r="BW43" i="1"/>
  <c r="BV43" i="1"/>
  <c r="BU43" i="1"/>
  <c r="BX43" i="1" s="1"/>
  <c r="BT43" i="1"/>
  <c r="BQ43" i="1"/>
  <c r="BP43" i="1"/>
  <c r="BO43" i="1"/>
  <c r="BR43" i="1" s="1"/>
  <c r="BN43" i="1"/>
  <c r="BK43" i="1"/>
  <c r="BJ43" i="1"/>
  <c r="BI43" i="1"/>
  <c r="BL43" i="1" s="1"/>
  <c r="BH43" i="1"/>
  <c r="BE43" i="1"/>
  <c r="BD43" i="1"/>
  <c r="BC43" i="1"/>
  <c r="BF43" i="1" s="1"/>
  <c r="P43" i="1" s="1"/>
  <c r="BB43" i="1"/>
  <c r="AZ43" i="1"/>
  <c r="AY43" i="1"/>
  <c r="AX43" i="1"/>
  <c r="O43" i="1" s="1"/>
  <c r="AW43" i="1"/>
  <c r="AU43" i="1"/>
  <c r="AT43" i="1"/>
  <c r="N43" i="1" s="1"/>
  <c r="AS43" i="1"/>
  <c r="AR43" i="1"/>
  <c r="AP43" i="1"/>
  <c r="M43" i="1" s="1"/>
  <c r="AO43" i="1"/>
  <c r="AN43" i="1"/>
  <c r="AM43" i="1"/>
  <c r="AK43" i="1"/>
  <c r="AJ43" i="1"/>
  <c r="AI43" i="1"/>
  <c r="L43" i="1" s="1"/>
  <c r="AH43" i="1"/>
  <c r="W43" i="1"/>
  <c r="V43" i="1"/>
  <c r="U43" i="1"/>
  <c r="T43" i="1"/>
  <c r="S43" i="1"/>
  <c r="R43" i="1"/>
  <c r="Q43" i="1"/>
  <c r="K43" i="1"/>
  <c r="AC43" i="1" s="1"/>
  <c r="D43" i="1"/>
  <c r="C43" i="1"/>
  <c r="B43" i="1"/>
  <c r="A43" i="1"/>
  <c r="CO42" i="1"/>
  <c r="CN42" i="1"/>
  <c r="CP42" i="1" s="1"/>
  <c r="CM42" i="1"/>
  <c r="CL42" i="1"/>
  <c r="CI42" i="1"/>
  <c r="CH42" i="1"/>
  <c r="CJ42" i="1" s="1"/>
  <c r="P42" i="1" s="1"/>
  <c r="CG42" i="1"/>
  <c r="CF42" i="1"/>
  <c r="CC42" i="1"/>
  <c r="CB42" i="1"/>
  <c r="CD42" i="1" s="1"/>
  <c r="CA42" i="1"/>
  <c r="BZ42" i="1"/>
  <c r="BW42" i="1"/>
  <c r="BV42" i="1"/>
  <c r="BX42" i="1" s="1"/>
  <c r="BU42" i="1"/>
  <c r="BT42" i="1"/>
  <c r="BQ42" i="1"/>
  <c r="BP42" i="1"/>
  <c r="BR42" i="1" s="1"/>
  <c r="BO42" i="1"/>
  <c r="BN42" i="1"/>
  <c r="BK42" i="1"/>
  <c r="BJ42" i="1"/>
  <c r="BL42" i="1" s="1"/>
  <c r="BI42" i="1"/>
  <c r="BH42" i="1"/>
  <c r="BE42" i="1"/>
  <c r="BD42" i="1"/>
  <c r="BF42" i="1" s="1"/>
  <c r="BC42" i="1"/>
  <c r="BB42" i="1"/>
  <c r="AZ42" i="1"/>
  <c r="AY42" i="1"/>
  <c r="AX42" i="1"/>
  <c r="AW42" i="1"/>
  <c r="AU42" i="1"/>
  <c r="AT42" i="1"/>
  <c r="N42" i="1" s="1"/>
  <c r="AS42" i="1"/>
  <c r="AR42" i="1"/>
  <c r="AP42" i="1"/>
  <c r="AO42" i="1"/>
  <c r="M42" i="1" s="1"/>
  <c r="AN42" i="1"/>
  <c r="AM42" i="1"/>
  <c r="AK42" i="1"/>
  <c r="AJ42" i="1"/>
  <c r="L42" i="1" s="1"/>
  <c r="AI42" i="1"/>
  <c r="AH42" i="1"/>
  <c r="W42" i="1"/>
  <c r="V42" i="1"/>
  <c r="U42" i="1"/>
  <c r="T42" i="1"/>
  <c r="S42" i="1"/>
  <c r="R42" i="1"/>
  <c r="Q42" i="1"/>
  <c r="O42" i="1"/>
  <c r="K42" i="1"/>
  <c r="AC42" i="1" s="1"/>
  <c r="D42" i="1"/>
  <c r="C42" i="1"/>
  <c r="B42" i="1"/>
  <c r="A42" i="1"/>
  <c r="CO41" i="1"/>
  <c r="CN41" i="1"/>
  <c r="CP41" i="1" s="1"/>
  <c r="CM41" i="1"/>
  <c r="CL41" i="1"/>
  <c r="CI41" i="1"/>
  <c r="CH41" i="1"/>
  <c r="CJ41" i="1" s="1"/>
  <c r="CG41" i="1"/>
  <c r="CF41" i="1"/>
  <c r="CC41" i="1"/>
  <c r="CB41" i="1"/>
  <c r="CD41" i="1" s="1"/>
  <c r="CA41" i="1"/>
  <c r="BZ41" i="1"/>
  <c r="BW41" i="1"/>
  <c r="BV41" i="1"/>
  <c r="BX41" i="1" s="1"/>
  <c r="BU41" i="1"/>
  <c r="BT41" i="1"/>
  <c r="BQ41" i="1"/>
  <c r="BP41" i="1"/>
  <c r="BR41" i="1" s="1"/>
  <c r="BO41" i="1"/>
  <c r="BN41" i="1"/>
  <c r="BK41" i="1"/>
  <c r="BJ41" i="1"/>
  <c r="BL41" i="1" s="1"/>
  <c r="BI41" i="1"/>
  <c r="BH41" i="1"/>
  <c r="BE41" i="1"/>
  <c r="BD41" i="1"/>
  <c r="BF41" i="1" s="1"/>
  <c r="P41" i="1" s="1"/>
  <c r="BC41" i="1"/>
  <c r="BB41" i="1"/>
  <c r="AZ41" i="1"/>
  <c r="AY41" i="1"/>
  <c r="AX41" i="1"/>
  <c r="AW41" i="1"/>
  <c r="AU41" i="1"/>
  <c r="AT41" i="1"/>
  <c r="N41" i="1" s="1"/>
  <c r="AS41" i="1"/>
  <c r="AR41" i="1"/>
  <c r="AP41" i="1"/>
  <c r="AO41" i="1"/>
  <c r="AN41" i="1"/>
  <c r="AM41" i="1"/>
  <c r="AK41" i="1"/>
  <c r="AJ41" i="1"/>
  <c r="L41" i="1" s="1"/>
  <c r="AI41" i="1"/>
  <c r="AH41" i="1"/>
  <c r="W41" i="1"/>
  <c r="V41" i="1"/>
  <c r="U41" i="1"/>
  <c r="T41" i="1"/>
  <c r="S41" i="1"/>
  <c r="R41" i="1"/>
  <c r="Q41" i="1"/>
  <c r="O41" i="1"/>
  <c r="M41" i="1"/>
  <c r="K41" i="1"/>
  <c r="AC41" i="1" s="1"/>
  <c r="D41" i="1"/>
  <c r="C41" i="1"/>
  <c r="B41" i="1"/>
  <c r="A41" i="1"/>
  <c r="CO40" i="1"/>
  <c r="CN40" i="1"/>
  <c r="CP40" i="1" s="1"/>
  <c r="CM40" i="1"/>
  <c r="CL40" i="1"/>
  <c r="CI40" i="1"/>
  <c r="CH40" i="1"/>
  <c r="CJ40" i="1" s="1"/>
  <c r="P40" i="1" s="1"/>
  <c r="CG40" i="1"/>
  <c r="CF40" i="1"/>
  <c r="CC40" i="1"/>
  <c r="CB40" i="1"/>
  <c r="CD40" i="1" s="1"/>
  <c r="CA40" i="1"/>
  <c r="BZ40" i="1"/>
  <c r="BW40" i="1"/>
  <c r="BV40" i="1"/>
  <c r="BX40" i="1" s="1"/>
  <c r="BU40" i="1"/>
  <c r="BT40" i="1"/>
  <c r="BQ40" i="1"/>
  <c r="BP40" i="1"/>
  <c r="BR40" i="1" s="1"/>
  <c r="BO40" i="1"/>
  <c r="BN40" i="1"/>
  <c r="BK40" i="1"/>
  <c r="BJ40" i="1"/>
  <c r="BL40" i="1" s="1"/>
  <c r="BI40" i="1"/>
  <c r="BH40" i="1"/>
  <c r="BE40" i="1"/>
  <c r="BD40" i="1"/>
  <c r="BF40" i="1" s="1"/>
  <c r="BC40" i="1"/>
  <c r="BB40" i="1"/>
  <c r="AZ40" i="1"/>
  <c r="AY40" i="1"/>
  <c r="AX40" i="1"/>
  <c r="O40" i="1" s="1"/>
  <c r="AW40" i="1"/>
  <c r="AU40" i="1"/>
  <c r="AT40" i="1"/>
  <c r="AS40" i="1"/>
  <c r="N40" i="1" s="1"/>
  <c r="AR40" i="1"/>
  <c r="AP40" i="1"/>
  <c r="M40" i="1" s="1"/>
  <c r="AO40" i="1"/>
  <c r="AN40" i="1"/>
  <c r="AM40" i="1"/>
  <c r="AK40" i="1"/>
  <c r="AJ40" i="1"/>
  <c r="L40" i="1" s="1"/>
  <c r="AI40" i="1"/>
  <c r="AH40" i="1"/>
  <c r="W40" i="1"/>
  <c r="V40" i="1"/>
  <c r="U40" i="1"/>
  <c r="T40" i="1"/>
  <c r="S40" i="1"/>
  <c r="R40" i="1"/>
  <c r="Q40" i="1"/>
  <c r="K40" i="1"/>
  <c r="AC40" i="1" s="1"/>
  <c r="D40" i="1"/>
  <c r="C40" i="1"/>
  <c r="B40" i="1"/>
  <c r="A40" i="1"/>
  <c r="CO39" i="1"/>
  <c r="CN39" i="1"/>
  <c r="CP39" i="1" s="1"/>
  <c r="CM39" i="1"/>
  <c r="CL39" i="1"/>
  <c r="CI39" i="1"/>
  <c r="CH39" i="1"/>
  <c r="CJ39" i="1" s="1"/>
  <c r="CG39" i="1"/>
  <c r="CF39" i="1"/>
  <c r="CC39" i="1"/>
  <c r="CB39" i="1"/>
  <c r="CD39" i="1" s="1"/>
  <c r="CA39" i="1"/>
  <c r="BZ39" i="1"/>
  <c r="BW39" i="1"/>
  <c r="BV39" i="1"/>
  <c r="BX39" i="1" s="1"/>
  <c r="BU39" i="1"/>
  <c r="BT39" i="1"/>
  <c r="BQ39" i="1"/>
  <c r="BP39" i="1"/>
  <c r="BR39" i="1" s="1"/>
  <c r="BO39" i="1"/>
  <c r="BN39" i="1"/>
  <c r="BK39" i="1"/>
  <c r="BJ39" i="1"/>
  <c r="BL39" i="1" s="1"/>
  <c r="BI39" i="1"/>
  <c r="BH39" i="1"/>
  <c r="BE39" i="1"/>
  <c r="BD39" i="1"/>
  <c r="BF39" i="1" s="1"/>
  <c r="P39" i="1" s="1"/>
  <c r="BC39" i="1"/>
  <c r="BB39" i="1"/>
  <c r="AZ39" i="1"/>
  <c r="AY39" i="1"/>
  <c r="AX39" i="1"/>
  <c r="AW39" i="1"/>
  <c r="AU39" i="1"/>
  <c r="AT39" i="1"/>
  <c r="N39" i="1" s="1"/>
  <c r="AS39" i="1"/>
  <c r="AR39" i="1"/>
  <c r="AP39" i="1"/>
  <c r="AO39" i="1"/>
  <c r="M39" i="1" s="1"/>
  <c r="AN39" i="1"/>
  <c r="AM39" i="1"/>
  <c r="AK39" i="1"/>
  <c r="AJ39" i="1"/>
  <c r="L39" i="1" s="1"/>
  <c r="AI39" i="1"/>
  <c r="AH39" i="1"/>
  <c r="W39" i="1"/>
  <c r="V39" i="1"/>
  <c r="U39" i="1"/>
  <c r="T39" i="1"/>
  <c r="S39" i="1"/>
  <c r="R39" i="1"/>
  <c r="Q39" i="1"/>
  <c r="O39" i="1"/>
  <c r="K39" i="1"/>
  <c r="AC39" i="1" s="1"/>
  <c r="D39" i="1"/>
  <c r="C39" i="1"/>
  <c r="B39" i="1"/>
  <c r="A39" i="1"/>
  <c r="CO38" i="1"/>
  <c r="CN38" i="1"/>
  <c r="CP38" i="1" s="1"/>
  <c r="CM38" i="1"/>
  <c r="CL38" i="1"/>
  <c r="CI38" i="1"/>
  <c r="CH38" i="1"/>
  <c r="CJ38" i="1" s="1"/>
  <c r="CG38" i="1"/>
  <c r="CF38" i="1"/>
  <c r="CC38" i="1"/>
  <c r="CB38" i="1"/>
  <c r="CD38" i="1" s="1"/>
  <c r="CA38" i="1"/>
  <c r="BZ38" i="1"/>
  <c r="BW38" i="1"/>
  <c r="BV38" i="1"/>
  <c r="BX38" i="1" s="1"/>
  <c r="BU38" i="1"/>
  <c r="BT38" i="1"/>
  <c r="BQ38" i="1"/>
  <c r="BP38" i="1"/>
  <c r="BR38" i="1" s="1"/>
  <c r="BO38" i="1"/>
  <c r="BN38" i="1"/>
  <c r="BK38" i="1"/>
  <c r="BJ38" i="1"/>
  <c r="BL38" i="1" s="1"/>
  <c r="BI38" i="1"/>
  <c r="BH38" i="1"/>
  <c r="BE38" i="1"/>
  <c r="BD38" i="1"/>
  <c r="BF38" i="1" s="1"/>
  <c r="P38" i="1" s="1"/>
  <c r="BC38" i="1"/>
  <c r="BB38" i="1"/>
  <c r="AZ38" i="1"/>
  <c r="AY38" i="1"/>
  <c r="AX38" i="1"/>
  <c r="O38" i="1" s="1"/>
  <c r="AW38" i="1"/>
  <c r="AU38" i="1"/>
  <c r="AT38" i="1"/>
  <c r="AS38" i="1"/>
  <c r="AR38" i="1"/>
  <c r="AP38" i="1"/>
  <c r="M38" i="1" s="1"/>
  <c r="AO38" i="1"/>
  <c r="AN38" i="1"/>
  <c r="AM38" i="1"/>
  <c r="AK38" i="1"/>
  <c r="AJ38" i="1"/>
  <c r="AI38" i="1"/>
  <c r="AH38" i="1"/>
  <c r="W38" i="1"/>
  <c r="V38" i="1"/>
  <c r="U38" i="1"/>
  <c r="T38" i="1"/>
  <c r="S38" i="1"/>
  <c r="R38" i="1"/>
  <c r="Q38" i="1"/>
  <c r="N38" i="1"/>
  <c r="L38" i="1"/>
  <c r="K38" i="1"/>
  <c r="AC38" i="1" s="1"/>
  <c r="D38" i="1"/>
  <c r="C38" i="1"/>
  <c r="B38" i="1"/>
  <c r="A38" i="1"/>
  <c r="CO37" i="1"/>
  <c r="CN37" i="1"/>
  <c r="CP37" i="1" s="1"/>
  <c r="CM37" i="1"/>
  <c r="CL37" i="1"/>
  <c r="CI37" i="1"/>
  <c r="CH37" i="1"/>
  <c r="CJ37" i="1" s="1"/>
  <c r="CG37" i="1"/>
  <c r="CF37" i="1"/>
  <c r="CC37" i="1"/>
  <c r="CB37" i="1"/>
  <c r="CD37" i="1" s="1"/>
  <c r="CA37" i="1"/>
  <c r="BZ37" i="1"/>
  <c r="BW37" i="1"/>
  <c r="BV37" i="1"/>
  <c r="BX37" i="1" s="1"/>
  <c r="BU37" i="1"/>
  <c r="BT37" i="1"/>
  <c r="BQ37" i="1"/>
  <c r="BP37" i="1"/>
  <c r="BR37" i="1" s="1"/>
  <c r="BO37" i="1"/>
  <c r="BN37" i="1"/>
  <c r="BK37" i="1"/>
  <c r="BJ37" i="1"/>
  <c r="BL37" i="1" s="1"/>
  <c r="P37" i="1" s="1"/>
  <c r="BI37" i="1"/>
  <c r="BH37" i="1"/>
  <c r="BE37" i="1"/>
  <c r="BD37" i="1"/>
  <c r="BF37" i="1" s="1"/>
  <c r="BC37" i="1"/>
  <c r="BB37" i="1"/>
  <c r="AZ37" i="1"/>
  <c r="AY37" i="1"/>
  <c r="AX37" i="1"/>
  <c r="AW37" i="1"/>
  <c r="AU37" i="1"/>
  <c r="AT37" i="1"/>
  <c r="N37" i="1" s="1"/>
  <c r="AS37" i="1"/>
  <c r="AR37" i="1"/>
  <c r="AP37" i="1"/>
  <c r="AO37" i="1"/>
  <c r="AN37" i="1"/>
  <c r="AM37" i="1"/>
  <c r="AK37" i="1"/>
  <c r="AJ37" i="1"/>
  <c r="L37" i="1" s="1"/>
  <c r="AI37" i="1"/>
  <c r="AH37" i="1"/>
  <c r="W37" i="1"/>
  <c r="V37" i="1"/>
  <c r="U37" i="1"/>
  <c r="T37" i="1"/>
  <c r="S37" i="1"/>
  <c r="R37" i="1"/>
  <c r="Q37" i="1"/>
  <c r="O37" i="1"/>
  <c r="M37" i="1"/>
  <c r="K37" i="1"/>
  <c r="AC37" i="1" s="1"/>
  <c r="D37" i="1"/>
  <c r="C37" i="1"/>
  <c r="B37" i="1"/>
  <c r="A37" i="1"/>
  <c r="CO36" i="1"/>
  <c r="CN36" i="1"/>
  <c r="CP36" i="1" s="1"/>
  <c r="CM36" i="1"/>
  <c r="CL36" i="1"/>
  <c r="CI36" i="1"/>
  <c r="CH36" i="1"/>
  <c r="CJ36" i="1" s="1"/>
  <c r="CG36" i="1"/>
  <c r="CF36" i="1"/>
  <c r="CC36" i="1"/>
  <c r="CB36" i="1"/>
  <c r="CD36" i="1" s="1"/>
  <c r="CA36" i="1"/>
  <c r="BZ36" i="1"/>
  <c r="BW36" i="1"/>
  <c r="BV36" i="1"/>
  <c r="BX36" i="1" s="1"/>
  <c r="BU36" i="1"/>
  <c r="BT36" i="1"/>
  <c r="BQ36" i="1"/>
  <c r="BP36" i="1"/>
  <c r="BR36" i="1" s="1"/>
  <c r="BO36" i="1"/>
  <c r="BN36" i="1"/>
  <c r="BK36" i="1"/>
  <c r="BJ36" i="1"/>
  <c r="BL36" i="1" s="1"/>
  <c r="BI36" i="1"/>
  <c r="BH36" i="1"/>
  <c r="BE36" i="1"/>
  <c r="BD36" i="1"/>
  <c r="BF36" i="1" s="1"/>
  <c r="P36" i="1" s="1"/>
  <c r="BC36" i="1"/>
  <c r="BB36" i="1"/>
  <c r="AZ36" i="1"/>
  <c r="AY36" i="1"/>
  <c r="AX36" i="1"/>
  <c r="AW36" i="1"/>
  <c r="AU36" i="1"/>
  <c r="AT36" i="1"/>
  <c r="AS36" i="1"/>
  <c r="AR36" i="1"/>
  <c r="AP36" i="1"/>
  <c r="M36" i="1" s="1"/>
  <c r="AO36" i="1"/>
  <c r="AN36" i="1"/>
  <c r="AM36" i="1"/>
  <c r="AK36" i="1"/>
  <c r="AJ36" i="1"/>
  <c r="AI36" i="1"/>
  <c r="L36" i="1" s="1"/>
  <c r="AH36" i="1"/>
  <c r="W36" i="1"/>
  <c r="V36" i="1"/>
  <c r="U36" i="1"/>
  <c r="T36" i="1"/>
  <c r="S36" i="1"/>
  <c r="R36" i="1"/>
  <c r="Q36" i="1"/>
  <c r="O36" i="1"/>
  <c r="N36" i="1"/>
  <c r="K36" i="1"/>
  <c r="AC36" i="1" s="1"/>
  <c r="D36" i="1"/>
  <c r="C36" i="1"/>
  <c r="B36" i="1"/>
  <c r="A36" i="1"/>
  <c r="W26" i="1"/>
  <c r="D26" i="1"/>
  <c r="CO25" i="1"/>
  <c r="CN25" i="1"/>
  <c r="CM25" i="1"/>
  <c r="CP25" i="1" s="1"/>
  <c r="CL25" i="1"/>
  <c r="CI25" i="1"/>
  <c r="CH25" i="1"/>
  <c r="CG25" i="1"/>
  <c r="CJ25" i="1" s="1"/>
  <c r="CF25" i="1"/>
  <c r="CC25" i="1"/>
  <c r="CB25" i="1"/>
  <c r="CA25" i="1"/>
  <c r="CD25" i="1" s="1"/>
  <c r="BZ25" i="1"/>
  <c r="BW25" i="1"/>
  <c r="BV25" i="1"/>
  <c r="BU25" i="1"/>
  <c r="BX25" i="1" s="1"/>
  <c r="BT25" i="1"/>
  <c r="BQ25" i="1"/>
  <c r="BP25" i="1"/>
  <c r="BR25" i="1" s="1"/>
  <c r="BO25" i="1"/>
  <c r="BN25" i="1"/>
  <c r="BK25" i="1"/>
  <c r="BJ25" i="1"/>
  <c r="BL25" i="1" s="1"/>
  <c r="BI25" i="1"/>
  <c r="BH25" i="1"/>
  <c r="BE25" i="1"/>
  <c r="BD25" i="1"/>
  <c r="BC25" i="1"/>
  <c r="BF25" i="1" s="1"/>
  <c r="P25" i="1" s="1"/>
  <c r="BB25" i="1"/>
  <c r="AZ25" i="1"/>
  <c r="AY25" i="1"/>
  <c r="AX25" i="1"/>
  <c r="O25" i="1" s="1"/>
  <c r="AW25" i="1"/>
  <c r="AU25" i="1"/>
  <c r="AT25" i="1"/>
  <c r="AS25" i="1"/>
  <c r="N25" i="1" s="1"/>
  <c r="AR25" i="1"/>
  <c r="AP25" i="1"/>
  <c r="AO25" i="1"/>
  <c r="M25" i="1" s="1"/>
  <c r="AN25" i="1"/>
  <c r="AM25" i="1"/>
  <c r="AK25" i="1"/>
  <c r="AJ25" i="1"/>
  <c r="AI25" i="1"/>
  <c r="AH25" i="1"/>
  <c r="W25" i="1"/>
  <c r="V25" i="1"/>
  <c r="U25" i="1"/>
  <c r="T25" i="1"/>
  <c r="S25" i="1"/>
  <c r="R25" i="1"/>
  <c r="Q25" i="1"/>
  <c r="L25" i="1"/>
  <c r="K25" i="1"/>
  <c r="AA25" i="1" s="1"/>
  <c r="D25" i="1"/>
  <c r="C25" i="1"/>
  <c r="B25" i="1"/>
  <c r="A25" i="1"/>
  <c r="CO24" i="1"/>
  <c r="CN24" i="1"/>
  <c r="CM24" i="1"/>
  <c r="CP24" i="1" s="1"/>
  <c r="CL24" i="1"/>
  <c r="CJ24" i="1"/>
  <c r="CI24" i="1"/>
  <c r="CH24" i="1"/>
  <c r="CG24" i="1"/>
  <c r="CF24" i="1"/>
  <c r="CC24" i="1"/>
  <c r="CB24" i="1"/>
  <c r="CA24" i="1"/>
  <c r="CD24" i="1" s="1"/>
  <c r="BZ24" i="1"/>
  <c r="BW24" i="1"/>
  <c r="BV24" i="1"/>
  <c r="BU24" i="1"/>
  <c r="BX24" i="1" s="1"/>
  <c r="BT24" i="1"/>
  <c r="BQ24" i="1"/>
  <c r="BP24" i="1"/>
  <c r="BR24" i="1" s="1"/>
  <c r="BO24" i="1"/>
  <c r="BN24" i="1"/>
  <c r="BK24" i="1"/>
  <c r="BJ24" i="1"/>
  <c r="BL24" i="1" s="1"/>
  <c r="P24" i="1" s="1"/>
  <c r="BI24" i="1"/>
  <c r="BH24" i="1"/>
  <c r="BE24" i="1"/>
  <c r="BD24" i="1"/>
  <c r="BC24" i="1"/>
  <c r="BF24" i="1" s="1"/>
  <c r="BB24" i="1"/>
  <c r="AZ24" i="1"/>
  <c r="AY24" i="1"/>
  <c r="AX24" i="1"/>
  <c r="O24" i="1" s="1"/>
  <c r="AW24" i="1"/>
  <c r="AU24" i="1"/>
  <c r="AT24" i="1"/>
  <c r="AS24" i="1"/>
  <c r="AR24" i="1"/>
  <c r="AP24" i="1"/>
  <c r="AO24" i="1"/>
  <c r="M24" i="1" s="1"/>
  <c r="AN24" i="1"/>
  <c r="AM24" i="1"/>
  <c r="AK24" i="1"/>
  <c r="AJ24" i="1"/>
  <c r="AI24" i="1"/>
  <c r="AH24" i="1"/>
  <c r="W24" i="1"/>
  <c r="V24" i="1"/>
  <c r="U24" i="1"/>
  <c r="T24" i="1"/>
  <c r="S24" i="1"/>
  <c r="R24" i="1"/>
  <c r="Q24" i="1"/>
  <c r="N24" i="1"/>
  <c r="L24" i="1"/>
  <c r="K24" i="1"/>
  <c r="X24" i="1" s="1"/>
  <c r="D24" i="1"/>
  <c r="C24" i="1"/>
  <c r="B24" i="1"/>
  <c r="A24" i="1"/>
  <c r="CO23" i="1"/>
  <c r="CN23" i="1"/>
  <c r="CM23" i="1"/>
  <c r="CP23" i="1" s="1"/>
  <c r="CL23" i="1"/>
  <c r="CI23" i="1"/>
  <c r="CH23" i="1"/>
  <c r="CG23" i="1"/>
  <c r="CJ23" i="1" s="1"/>
  <c r="CF23" i="1"/>
  <c r="CC23" i="1"/>
  <c r="CB23" i="1"/>
  <c r="CA23" i="1"/>
  <c r="CD23" i="1" s="1"/>
  <c r="BZ23" i="1"/>
  <c r="BW23" i="1"/>
  <c r="BV23" i="1"/>
  <c r="BU23" i="1"/>
  <c r="BX23" i="1" s="1"/>
  <c r="BT23" i="1"/>
  <c r="BQ23" i="1"/>
  <c r="BP23" i="1"/>
  <c r="BO23" i="1"/>
  <c r="BR23" i="1" s="1"/>
  <c r="BN23" i="1"/>
  <c r="BK23" i="1"/>
  <c r="BJ23" i="1"/>
  <c r="BI23" i="1"/>
  <c r="BL23" i="1" s="1"/>
  <c r="BH23" i="1"/>
  <c r="BE23" i="1"/>
  <c r="BD23" i="1"/>
  <c r="BC23" i="1"/>
  <c r="BF23" i="1" s="1"/>
  <c r="P23" i="1" s="1"/>
  <c r="BB23" i="1"/>
  <c r="AZ23" i="1"/>
  <c r="O23" i="1" s="1"/>
  <c r="AY23" i="1"/>
  <c r="AX23" i="1"/>
  <c r="AW23" i="1"/>
  <c r="AU23" i="1"/>
  <c r="AT23" i="1"/>
  <c r="AS23" i="1"/>
  <c r="N23" i="1" s="1"/>
  <c r="AR23" i="1"/>
  <c r="AP23" i="1"/>
  <c r="M23" i="1" s="1"/>
  <c r="AO23" i="1"/>
  <c r="AN23" i="1"/>
  <c r="AM23" i="1"/>
  <c r="AK23" i="1"/>
  <c r="AJ23" i="1"/>
  <c r="AI23" i="1"/>
  <c r="AH23" i="1"/>
  <c r="W23" i="1"/>
  <c r="V23" i="1"/>
  <c r="U23" i="1"/>
  <c r="T23" i="1"/>
  <c r="S23" i="1"/>
  <c r="R23" i="1"/>
  <c r="Q23" i="1"/>
  <c r="L23" i="1"/>
  <c r="K23" i="1"/>
  <c r="AC23" i="1" s="1"/>
  <c r="D23" i="1"/>
  <c r="C23" i="1"/>
  <c r="B23" i="1"/>
  <c r="A23" i="1"/>
  <c r="CP22" i="1"/>
  <c r="CO22" i="1"/>
  <c r="CN22" i="1"/>
  <c r="CM22" i="1"/>
  <c r="CL22" i="1"/>
  <c r="CJ22" i="1"/>
  <c r="CI22" i="1"/>
  <c r="CH22" i="1"/>
  <c r="CG22" i="1"/>
  <c r="CF22" i="1"/>
  <c r="CD22" i="1"/>
  <c r="CC22" i="1"/>
  <c r="CB22" i="1"/>
  <c r="CA22" i="1"/>
  <c r="BZ22" i="1"/>
  <c r="BX22" i="1"/>
  <c r="BW22" i="1"/>
  <c r="BV22" i="1"/>
  <c r="BU22" i="1"/>
  <c r="BT22" i="1"/>
  <c r="BR22" i="1"/>
  <c r="BQ22" i="1"/>
  <c r="BP22" i="1"/>
  <c r="BO22" i="1"/>
  <c r="BN22" i="1"/>
  <c r="BL22" i="1"/>
  <c r="BK22" i="1"/>
  <c r="BJ22" i="1"/>
  <c r="BI22" i="1"/>
  <c r="BH22" i="1"/>
  <c r="BF22" i="1"/>
  <c r="BE22" i="1"/>
  <c r="BD22" i="1"/>
  <c r="BC22" i="1"/>
  <c r="BB22" i="1"/>
  <c r="AZ22" i="1"/>
  <c r="AY22" i="1"/>
  <c r="AX22" i="1"/>
  <c r="AW22" i="1"/>
  <c r="AU22" i="1"/>
  <c r="AT22" i="1"/>
  <c r="AS22" i="1"/>
  <c r="AR22" i="1"/>
  <c r="AP22" i="1"/>
  <c r="AO22" i="1"/>
  <c r="AN22" i="1"/>
  <c r="AM22" i="1"/>
  <c r="AK22" i="1"/>
  <c r="AJ22" i="1"/>
  <c r="AI22" i="1"/>
  <c r="AH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CQ22" i="1" s="1"/>
  <c r="CR22" i="1" s="1"/>
  <c r="D22" i="1"/>
  <c r="C22" i="1"/>
  <c r="B22" i="1"/>
  <c r="A22" i="1"/>
  <c r="CO21" i="1"/>
  <c r="CP21" i="1" s="1"/>
  <c r="P21" i="1" s="1"/>
  <c r="CN21" i="1"/>
  <c r="CM21" i="1"/>
  <c r="CL21" i="1"/>
  <c r="CI21" i="1"/>
  <c r="CJ21" i="1" s="1"/>
  <c r="CH21" i="1"/>
  <c r="CG21" i="1"/>
  <c r="CF21" i="1"/>
  <c r="CC21" i="1"/>
  <c r="CD21" i="1" s="1"/>
  <c r="CB21" i="1"/>
  <c r="CA21" i="1"/>
  <c r="BZ21" i="1"/>
  <c r="BW21" i="1"/>
  <c r="BX21" i="1" s="1"/>
  <c r="BV21" i="1"/>
  <c r="BU21" i="1"/>
  <c r="BT21" i="1"/>
  <c r="BQ21" i="1"/>
  <c r="BR21" i="1" s="1"/>
  <c r="BP21" i="1"/>
  <c r="BO21" i="1"/>
  <c r="BN21" i="1"/>
  <c r="BK21" i="1"/>
  <c r="BL21" i="1" s="1"/>
  <c r="BJ21" i="1"/>
  <c r="BI21" i="1"/>
  <c r="BH21" i="1"/>
  <c r="BE21" i="1"/>
  <c r="BF21" i="1" s="1"/>
  <c r="BD21" i="1"/>
  <c r="BC21" i="1"/>
  <c r="BB21" i="1"/>
  <c r="AZ21" i="1"/>
  <c r="AY21" i="1"/>
  <c r="AX21" i="1"/>
  <c r="O21" i="1" s="1"/>
  <c r="AW21" i="1"/>
  <c r="AU21" i="1"/>
  <c r="AT21" i="1"/>
  <c r="AS21" i="1"/>
  <c r="N21" i="1" s="1"/>
  <c r="AR21" i="1"/>
  <c r="AP21" i="1"/>
  <c r="M21" i="1" s="1"/>
  <c r="AO21" i="1"/>
  <c r="AN21" i="1"/>
  <c r="AM21" i="1"/>
  <c r="AK21" i="1"/>
  <c r="AJ21" i="1"/>
  <c r="L21" i="1" s="1"/>
  <c r="AI21" i="1"/>
  <c r="AH21" i="1"/>
  <c r="W21" i="1"/>
  <c r="V21" i="1"/>
  <c r="U21" i="1"/>
  <c r="T21" i="1"/>
  <c r="S21" i="1"/>
  <c r="R21" i="1"/>
  <c r="Q21" i="1"/>
  <c r="K21" i="1"/>
  <c r="AC21" i="1" s="1"/>
  <c r="D21" i="1"/>
  <c r="C21" i="1"/>
  <c r="B21" i="1"/>
  <c r="A21" i="1"/>
  <c r="CO20" i="1"/>
  <c r="CN20" i="1"/>
  <c r="CP20" i="1" s="1"/>
  <c r="P20" i="1" s="1"/>
  <c r="CM20" i="1"/>
  <c r="CL20" i="1"/>
  <c r="CI20" i="1"/>
  <c r="CH20" i="1"/>
  <c r="CJ20" i="1" s="1"/>
  <c r="CG20" i="1"/>
  <c r="CF20" i="1"/>
  <c r="CC20" i="1"/>
  <c r="CB20" i="1"/>
  <c r="CD20" i="1" s="1"/>
  <c r="CA20" i="1"/>
  <c r="BZ20" i="1"/>
  <c r="BW20" i="1"/>
  <c r="BV20" i="1"/>
  <c r="BX20" i="1" s="1"/>
  <c r="BU20" i="1"/>
  <c r="BT20" i="1"/>
  <c r="BQ20" i="1"/>
  <c r="BP20" i="1"/>
  <c r="BR20" i="1" s="1"/>
  <c r="BO20" i="1"/>
  <c r="BN20" i="1"/>
  <c r="BK20" i="1"/>
  <c r="BJ20" i="1"/>
  <c r="BL20" i="1" s="1"/>
  <c r="BI20" i="1"/>
  <c r="BH20" i="1"/>
  <c r="BE20" i="1"/>
  <c r="BD20" i="1"/>
  <c r="BF20" i="1" s="1"/>
  <c r="BC20" i="1"/>
  <c r="BB20" i="1"/>
  <c r="AZ20" i="1"/>
  <c r="AY20" i="1"/>
  <c r="AX20" i="1"/>
  <c r="O20" i="1" s="1"/>
  <c r="AW20" i="1"/>
  <c r="AU20" i="1"/>
  <c r="AT20" i="1"/>
  <c r="AS20" i="1"/>
  <c r="N20" i="1" s="1"/>
  <c r="AR20" i="1"/>
  <c r="AP20" i="1"/>
  <c r="AO20" i="1"/>
  <c r="AN20" i="1"/>
  <c r="AM20" i="1"/>
  <c r="AK20" i="1"/>
  <c r="AJ20" i="1"/>
  <c r="AI20" i="1"/>
  <c r="L20" i="1" s="1"/>
  <c r="AH20" i="1"/>
  <c r="W20" i="1"/>
  <c r="V20" i="1"/>
  <c r="U20" i="1"/>
  <c r="T20" i="1"/>
  <c r="S20" i="1"/>
  <c r="R20" i="1"/>
  <c r="Q20" i="1"/>
  <c r="M20" i="1"/>
  <c r="K20" i="1"/>
  <c r="Z20" i="1" s="1"/>
  <c r="D20" i="1"/>
  <c r="C20" i="1"/>
  <c r="B20" i="1"/>
  <c r="A20" i="1"/>
  <c r="CO19" i="1"/>
  <c r="CP19" i="1" s="1"/>
  <c r="CN19" i="1"/>
  <c r="CM19" i="1"/>
  <c r="CL19" i="1"/>
  <c r="CI19" i="1"/>
  <c r="CJ19" i="1" s="1"/>
  <c r="CH19" i="1"/>
  <c r="CG19" i="1"/>
  <c r="CF19" i="1"/>
  <c r="CC19" i="1"/>
  <c r="CD19" i="1" s="1"/>
  <c r="CB19" i="1"/>
  <c r="CA19" i="1"/>
  <c r="BZ19" i="1"/>
  <c r="BW19" i="1"/>
  <c r="BX19" i="1" s="1"/>
  <c r="BV19" i="1"/>
  <c r="BU19" i="1"/>
  <c r="BT19" i="1"/>
  <c r="BQ19" i="1"/>
  <c r="BR19" i="1" s="1"/>
  <c r="BP19" i="1"/>
  <c r="BO19" i="1"/>
  <c r="BN19" i="1"/>
  <c r="BK19" i="1"/>
  <c r="BL19" i="1" s="1"/>
  <c r="BJ19" i="1"/>
  <c r="BI19" i="1"/>
  <c r="BH19" i="1"/>
  <c r="BE19" i="1"/>
  <c r="BF19" i="1" s="1"/>
  <c r="P19" i="1" s="1"/>
  <c r="BD19" i="1"/>
  <c r="BC19" i="1"/>
  <c r="BB19" i="1"/>
  <c r="AZ19" i="1"/>
  <c r="O19" i="1" s="1"/>
  <c r="AY19" i="1"/>
  <c r="AX19" i="1"/>
  <c r="AW19" i="1"/>
  <c r="AU19" i="1"/>
  <c r="AT19" i="1"/>
  <c r="AS19" i="1"/>
  <c r="N19" i="1" s="1"/>
  <c r="AR19" i="1"/>
  <c r="AP19" i="1"/>
  <c r="AO19" i="1"/>
  <c r="AN19" i="1"/>
  <c r="AM19" i="1"/>
  <c r="AK19" i="1"/>
  <c r="AJ19" i="1"/>
  <c r="L19" i="1" s="1"/>
  <c r="AI19" i="1"/>
  <c r="AH19" i="1"/>
  <c r="W19" i="1"/>
  <c r="V19" i="1"/>
  <c r="U19" i="1"/>
  <c r="T19" i="1"/>
  <c r="S19" i="1"/>
  <c r="R19" i="1"/>
  <c r="Q19" i="1"/>
  <c r="M19" i="1"/>
  <c r="K19" i="1"/>
  <c r="AC19" i="1" s="1"/>
  <c r="D19" i="1"/>
  <c r="C19" i="1"/>
  <c r="B19" i="1"/>
  <c r="A19" i="1"/>
  <c r="CO18" i="1"/>
  <c r="CN18" i="1"/>
  <c r="CP18" i="1" s="1"/>
  <c r="P18" i="1" s="1"/>
  <c r="CM18" i="1"/>
  <c r="CL18" i="1"/>
  <c r="CI18" i="1"/>
  <c r="CH18" i="1"/>
  <c r="CJ18" i="1" s="1"/>
  <c r="CG18" i="1"/>
  <c r="CF18" i="1"/>
  <c r="CC18" i="1"/>
  <c r="CB18" i="1"/>
  <c r="CD18" i="1" s="1"/>
  <c r="CA18" i="1"/>
  <c r="BZ18" i="1"/>
  <c r="BW18" i="1"/>
  <c r="BV18" i="1"/>
  <c r="BX18" i="1" s="1"/>
  <c r="BU18" i="1"/>
  <c r="BT18" i="1"/>
  <c r="BQ18" i="1"/>
  <c r="BP18" i="1"/>
  <c r="BR18" i="1" s="1"/>
  <c r="BO18" i="1"/>
  <c r="BN18" i="1"/>
  <c r="BK18" i="1"/>
  <c r="BJ18" i="1"/>
  <c r="BL18" i="1" s="1"/>
  <c r="BI18" i="1"/>
  <c r="BH18" i="1"/>
  <c r="BE18" i="1"/>
  <c r="BD18" i="1"/>
  <c r="BF18" i="1" s="1"/>
  <c r="BC18" i="1"/>
  <c r="BB18" i="1"/>
  <c r="AZ18" i="1"/>
  <c r="AY18" i="1"/>
  <c r="AX18" i="1"/>
  <c r="AW18" i="1"/>
  <c r="AU18" i="1"/>
  <c r="AT18" i="1"/>
  <c r="AS18" i="1"/>
  <c r="AR18" i="1"/>
  <c r="AP18" i="1"/>
  <c r="M18" i="1" s="1"/>
  <c r="AO18" i="1"/>
  <c r="AN18" i="1"/>
  <c r="AM18" i="1"/>
  <c r="AK18" i="1"/>
  <c r="AJ18" i="1"/>
  <c r="AI18" i="1"/>
  <c r="L18" i="1" s="1"/>
  <c r="AH18" i="1"/>
  <c r="W18" i="1"/>
  <c r="V18" i="1"/>
  <c r="U18" i="1"/>
  <c r="T18" i="1"/>
  <c r="S18" i="1"/>
  <c r="R18" i="1"/>
  <c r="Q18" i="1"/>
  <c r="O18" i="1"/>
  <c r="N18" i="1"/>
  <c r="K18" i="1"/>
  <c r="CQ18" i="1" s="1"/>
  <c r="D18" i="1"/>
  <c r="C18" i="1"/>
  <c r="B18" i="1"/>
  <c r="A18" i="1"/>
  <c r="CO17" i="1"/>
  <c r="CN17" i="1"/>
  <c r="CM17" i="1"/>
  <c r="CP17" i="1" s="1"/>
  <c r="CL17" i="1"/>
  <c r="CI17" i="1"/>
  <c r="CH17" i="1"/>
  <c r="CG17" i="1"/>
  <c r="CJ17" i="1" s="1"/>
  <c r="CF17" i="1"/>
  <c r="CC17" i="1"/>
  <c r="CB17" i="1"/>
  <c r="CA17" i="1"/>
  <c r="CD17" i="1" s="1"/>
  <c r="BZ17" i="1"/>
  <c r="BW17" i="1"/>
  <c r="BV17" i="1"/>
  <c r="BU17" i="1"/>
  <c r="BX17" i="1" s="1"/>
  <c r="BT17" i="1"/>
  <c r="BQ17" i="1"/>
  <c r="BP17" i="1"/>
  <c r="BO17" i="1"/>
  <c r="BR17" i="1" s="1"/>
  <c r="BN17" i="1"/>
  <c r="BK17" i="1"/>
  <c r="BJ17" i="1"/>
  <c r="BI17" i="1"/>
  <c r="BL17" i="1" s="1"/>
  <c r="P17" i="1" s="1"/>
  <c r="BH17" i="1"/>
  <c r="BE17" i="1"/>
  <c r="BD17" i="1"/>
  <c r="BC17" i="1"/>
  <c r="BF17" i="1" s="1"/>
  <c r="BB17" i="1"/>
  <c r="AZ17" i="1"/>
  <c r="AY17" i="1"/>
  <c r="AX17" i="1"/>
  <c r="AW17" i="1"/>
  <c r="AU17" i="1"/>
  <c r="AT17" i="1"/>
  <c r="N17" i="1" s="1"/>
  <c r="AS17" i="1"/>
  <c r="AR17" i="1"/>
  <c r="AP17" i="1"/>
  <c r="AO17" i="1"/>
  <c r="AN17" i="1"/>
  <c r="AM17" i="1"/>
  <c r="AK17" i="1"/>
  <c r="AJ17" i="1"/>
  <c r="L17" i="1" s="1"/>
  <c r="AI17" i="1"/>
  <c r="AH17" i="1"/>
  <c r="W17" i="1"/>
  <c r="V17" i="1"/>
  <c r="U17" i="1"/>
  <c r="T17" i="1"/>
  <c r="S17" i="1"/>
  <c r="R17" i="1"/>
  <c r="Q17" i="1"/>
  <c r="O17" i="1"/>
  <c r="M17" i="1"/>
  <c r="K17" i="1"/>
  <c r="AC17" i="1" s="1"/>
  <c r="D17" i="1"/>
  <c r="C17" i="1"/>
  <c r="B17" i="1"/>
  <c r="A17" i="1"/>
  <c r="CO16" i="1"/>
  <c r="CN16" i="1"/>
  <c r="CM16" i="1"/>
  <c r="CP16" i="1" s="1"/>
  <c r="CL16" i="1"/>
  <c r="CI16" i="1"/>
  <c r="CH16" i="1"/>
  <c r="CG16" i="1"/>
  <c r="CJ16" i="1" s="1"/>
  <c r="P16" i="1" s="1"/>
  <c r="CF16" i="1"/>
  <c r="CC16" i="1"/>
  <c r="CB16" i="1"/>
  <c r="CA16" i="1"/>
  <c r="CD16" i="1" s="1"/>
  <c r="BZ16" i="1"/>
  <c r="BX16" i="1"/>
  <c r="BW16" i="1"/>
  <c r="BV16" i="1"/>
  <c r="BU16" i="1"/>
  <c r="BT16" i="1"/>
  <c r="BQ16" i="1"/>
  <c r="BP16" i="1"/>
  <c r="BO16" i="1"/>
  <c r="BR16" i="1" s="1"/>
  <c r="BN16" i="1"/>
  <c r="BK16" i="1"/>
  <c r="BJ16" i="1"/>
  <c r="BI16" i="1"/>
  <c r="BL16" i="1" s="1"/>
  <c r="BH16" i="1"/>
  <c r="BE16" i="1"/>
  <c r="BD16" i="1"/>
  <c r="BC16" i="1"/>
  <c r="BF16" i="1" s="1"/>
  <c r="BB16" i="1"/>
  <c r="AZ16" i="1"/>
  <c r="AY16" i="1"/>
  <c r="AX16" i="1"/>
  <c r="O16" i="1" s="1"/>
  <c r="AW16" i="1"/>
  <c r="AU16" i="1"/>
  <c r="AT16" i="1"/>
  <c r="AS16" i="1"/>
  <c r="AR16" i="1"/>
  <c r="AP16" i="1"/>
  <c r="AO16" i="1"/>
  <c r="M16" i="1" s="1"/>
  <c r="AN16" i="1"/>
  <c r="AM16" i="1"/>
  <c r="AK16" i="1"/>
  <c r="AJ16" i="1"/>
  <c r="L16" i="1" s="1"/>
  <c r="AI16" i="1"/>
  <c r="AH16" i="1"/>
  <c r="W16" i="1"/>
  <c r="V16" i="1"/>
  <c r="U16" i="1"/>
  <c r="T16" i="1"/>
  <c r="S16" i="1"/>
  <c r="R16" i="1"/>
  <c r="Q16" i="1"/>
  <c r="N16" i="1"/>
  <c r="K16" i="1"/>
  <c r="CQ16" i="1" s="1"/>
  <c r="D16" i="1"/>
  <c r="C16" i="1"/>
  <c r="B16" i="1"/>
  <c r="A16" i="1"/>
  <c r="CO15" i="1"/>
  <c r="CN15" i="1"/>
  <c r="CP15" i="1" s="1"/>
  <c r="CM15" i="1"/>
  <c r="CL15" i="1"/>
  <c r="CI15" i="1"/>
  <c r="CH15" i="1"/>
  <c r="CJ15" i="1" s="1"/>
  <c r="CG15" i="1"/>
  <c r="CF15" i="1"/>
  <c r="CC15" i="1"/>
  <c r="CB15" i="1"/>
  <c r="CD15" i="1" s="1"/>
  <c r="CA15" i="1"/>
  <c r="BZ15" i="1"/>
  <c r="BW15" i="1"/>
  <c r="BV15" i="1"/>
  <c r="BX15" i="1" s="1"/>
  <c r="BU15" i="1"/>
  <c r="BT15" i="1"/>
  <c r="BQ15" i="1"/>
  <c r="BP15" i="1"/>
  <c r="BR15" i="1" s="1"/>
  <c r="BO15" i="1"/>
  <c r="BN15" i="1"/>
  <c r="BK15" i="1"/>
  <c r="BJ15" i="1"/>
  <c r="BL15" i="1" s="1"/>
  <c r="P15" i="1" s="1"/>
  <c r="BI15" i="1"/>
  <c r="BH15" i="1"/>
  <c r="BE15" i="1"/>
  <c r="BD15" i="1"/>
  <c r="BF15" i="1" s="1"/>
  <c r="BC15" i="1"/>
  <c r="BB15" i="1"/>
  <c r="AZ15" i="1"/>
  <c r="AY15" i="1"/>
  <c r="AX15" i="1"/>
  <c r="AW15" i="1"/>
  <c r="AU15" i="1"/>
  <c r="AT15" i="1"/>
  <c r="N15" i="1" s="1"/>
  <c r="AS15" i="1"/>
  <c r="AR15" i="1"/>
  <c r="AP15" i="1"/>
  <c r="AO15" i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O15" i="1"/>
  <c r="M15" i="1"/>
  <c r="K15" i="1"/>
  <c r="AC15" i="1" s="1"/>
  <c r="D15" i="1"/>
  <c r="C15" i="1"/>
  <c r="B15" i="1"/>
  <c r="A15" i="1"/>
  <c r="CO14" i="1"/>
  <c r="CN14" i="1"/>
  <c r="CM14" i="1"/>
  <c r="CP14" i="1" s="1"/>
  <c r="CL14" i="1"/>
  <c r="CI14" i="1"/>
  <c r="CH14" i="1"/>
  <c r="CG14" i="1"/>
  <c r="CJ14" i="1" s="1"/>
  <c r="CF14" i="1"/>
  <c r="CC14" i="1"/>
  <c r="CB14" i="1"/>
  <c r="CA14" i="1"/>
  <c r="CD14" i="1" s="1"/>
  <c r="BZ14" i="1"/>
  <c r="BW14" i="1"/>
  <c r="BV14" i="1"/>
  <c r="BU14" i="1"/>
  <c r="BX14" i="1" s="1"/>
  <c r="BT14" i="1"/>
  <c r="BQ14" i="1"/>
  <c r="BP14" i="1"/>
  <c r="BO14" i="1"/>
  <c r="BR14" i="1" s="1"/>
  <c r="BN14" i="1"/>
  <c r="BK14" i="1"/>
  <c r="BJ14" i="1"/>
  <c r="BI14" i="1"/>
  <c r="BL14" i="1" s="1"/>
  <c r="P14" i="1" s="1"/>
  <c r="BH14" i="1"/>
  <c r="BE14" i="1"/>
  <c r="BD14" i="1"/>
  <c r="BC14" i="1"/>
  <c r="BF14" i="1" s="1"/>
  <c r="BB14" i="1"/>
  <c r="AZ14" i="1"/>
  <c r="AY14" i="1"/>
  <c r="AX14" i="1"/>
  <c r="AW14" i="1"/>
  <c r="AU14" i="1"/>
  <c r="AT14" i="1"/>
  <c r="AS14" i="1"/>
  <c r="N14" i="1" s="1"/>
  <c r="AR14" i="1"/>
  <c r="AP14" i="1"/>
  <c r="M14" i="1" s="1"/>
  <c r="AO14" i="1"/>
  <c r="AN14" i="1"/>
  <c r="AM14" i="1"/>
  <c r="AK14" i="1"/>
  <c r="AJ14" i="1"/>
  <c r="L14" i="1" s="1"/>
  <c r="AI14" i="1"/>
  <c r="AH14" i="1"/>
  <c r="W14" i="1"/>
  <c r="V14" i="1"/>
  <c r="U14" i="1"/>
  <c r="T14" i="1"/>
  <c r="S14" i="1"/>
  <c r="R14" i="1"/>
  <c r="Q14" i="1"/>
  <c r="O14" i="1"/>
  <c r="K14" i="1"/>
  <c r="AC14" i="1" s="1"/>
  <c r="D14" i="1"/>
  <c r="C14" i="1"/>
  <c r="B14" i="1"/>
  <c r="A14" i="1"/>
  <c r="CO13" i="1"/>
  <c r="CN13" i="1"/>
  <c r="CP13" i="1" s="1"/>
  <c r="CM13" i="1"/>
  <c r="CL13" i="1"/>
  <c r="CI13" i="1"/>
  <c r="CH13" i="1"/>
  <c r="CJ13" i="1" s="1"/>
  <c r="P13" i="1" s="1"/>
  <c r="CG13" i="1"/>
  <c r="CF13" i="1"/>
  <c r="CC13" i="1"/>
  <c r="CB13" i="1"/>
  <c r="CD13" i="1" s="1"/>
  <c r="CA13" i="1"/>
  <c r="BZ13" i="1"/>
  <c r="BW13" i="1"/>
  <c r="BV13" i="1"/>
  <c r="BX13" i="1" s="1"/>
  <c r="BU13" i="1"/>
  <c r="BT13" i="1"/>
  <c r="BQ13" i="1"/>
  <c r="BP13" i="1"/>
  <c r="BR13" i="1" s="1"/>
  <c r="BO13" i="1"/>
  <c r="BN13" i="1"/>
  <c r="BK13" i="1"/>
  <c r="BJ13" i="1"/>
  <c r="BL13" i="1" s="1"/>
  <c r="BI13" i="1"/>
  <c r="BH13" i="1"/>
  <c r="BE13" i="1"/>
  <c r="BD13" i="1"/>
  <c r="BF13" i="1" s="1"/>
  <c r="BC13" i="1"/>
  <c r="BB13" i="1"/>
  <c r="AZ13" i="1"/>
  <c r="AY13" i="1"/>
  <c r="AX13" i="1"/>
  <c r="AW13" i="1"/>
  <c r="AU13" i="1"/>
  <c r="AT13" i="1"/>
  <c r="AS13" i="1"/>
  <c r="AR13" i="1"/>
  <c r="AP13" i="1"/>
  <c r="M13" i="1" s="1"/>
  <c r="AO13" i="1"/>
  <c r="AN13" i="1"/>
  <c r="AM13" i="1"/>
  <c r="AK13" i="1"/>
  <c r="AJ13" i="1"/>
  <c r="L13" i="1" s="1"/>
  <c r="AI13" i="1"/>
  <c r="AH13" i="1"/>
  <c r="W13" i="1"/>
  <c r="V13" i="1"/>
  <c r="U13" i="1"/>
  <c r="T13" i="1"/>
  <c r="S13" i="1"/>
  <c r="R13" i="1"/>
  <c r="Q13" i="1"/>
  <c r="O13" i="1"/>
  <c r="N13" i="1"/>
  <c r="K13" i="1"/>
  <c r="AC13" i="1" s="1"/>
  <c r="D13" i="1"/>
  <c r="C13" i="1"/>
  <c r="B13" i="1"/>
  <c r="A13" i="1"/>
  <c r="CO12" i="1"/>
  <c r="CN12" i="1"/>
  <c r="CM12" i="1"/>
  <c r="CP12" i="1" s="1"/>
  <c r="CL12" i="1"/>
  <c r="CI12" i="1"/>
  <c r="CH12" i="1"/>
  <c r="CG12" i="1"/>
  <c r="CJ12" i="1" s="1"/>
  <c r="CF12" i="1"/>
  <c r="CC12" i="1"/>
  <c r="CB12" i="1"/>
  <c r="CA12" i="1"/>
  <c r="CD12" i="1" s="1"/>
  <c r="BZ12" i="1"/>
  <c r="BW12" i="1"/>
  <c r="BV12" i="1"/>
  <c r="BU12" i="1"/>
  <c r="BX12" i="1" s="1"/>
  <c r="BT12" i="1"/>
  <c r="BQ12" i="1"/>
  <c r="BP12" i="1"/>
  <c r="BO12" i="1"/>
  <c r="BR12" i="1" s="1"/>
  <c r="BN12" i="1"/>
  <c r="BK12" i="1"/>
  <c r="BJ12" i="1"/>
  <c r="BI12" i="1"/>
  <c r="BL12" i="1" s="1"/>
  <c r="P12" i="1" s="1"/>
  <c r="BH12" i="1"/>
  <c r="BE12" i="1"/>
  <c r="BD12" i="1"/>
  <c r="BC12" i="1"/>
  <c r="BF12" i="1" s="1"/>
  <c r="BB12" i="1"/>
  <c r="AZ12" i="1"/>
  <c r="AY12" i="1"/>
  <c r="AX12" i="1"/>
  <c r="AW12" i="1"/>
  <c r="AU12" i="1"/>
  <c r="AT12" i="1"/>
  <c r="AS12" i="1"/>
  <c r="AR12" i="1"/>
  <c r="AP12" i="1"/>
  <c r="AO12" i="1"/>
  <c r="AN12" i="1"/>
  <c r="AM12" i="1"/>
  <c r="AK12" i="1"/>
  <c r="AJ12" i="1"/>
  <c r="AI12" i="1"/>
  <c r="L12" i="1" s="1"/>
  <c r="AH12" i="1"/>
  <c r="W12" i="1"/>
  <c r="V12" i="1"/>
  <c r="U12" i="1"/>
  <c r="T12" i="1"/>
  <c r="S12" i="1"/>
  <c r="R12" i="1"/>
  <c r="Q12" i="1"/>
  <c r="O12" i="1"/>
  <c r="N12" i="1"/>
  <c r="M12" i="1"/>
  <c r="K12" i="1"/>
  <c r="CQ12" i="1" s="1"/>
  <c r="D12" i="1"/>
  <c r="C12" i="1"/>
  <c r="B12" i="1"/>
  <c r="A12" i="1"/>
  <c r="CO11" i="1"/>
  <c r="CN11" i="1"/>
  <c r="CP11" i="1" s="1"/>
  <c r="CM11" i="1"/>
  <c r="CL11" i="1"/>
  <c r="CI11" i="1"/>
  <c r="CH11" i="1"/>
  <c r="CJ11" i="1" s="1"/>
  <c r="CG11" i="1"/>
  <c r="CF11" i="1"/>
  <c r="CC11" i="1"/>
  <c r="CB11" i="1"/>
  <c r="CD11" i="1" s="1"/>
  <c r="CA11" i="1"/>
  <c r="BZ11" i="1"/>
  <c r="BW11" i="1"/>
  <c r="BV11" i="1"/>
  <c r="BX11" i="1" s="1"/>
  <c r="BU11" i="1"/>
  <c r="BT11" i="1"/>
  <c r="BQ11" i="1"/>
  <c r="BP11" i="1"/>
  <c r="BR11" i="1" s="1"/>
  <c r="BO11" i="1"/>
  <c r="BN11" i="1"/>
  <c r="BK11" i="1"/>
  <c r="BJ11" i="1"/>
  <c r="BL11" i="1" s="1"/>
  <c r="BI11" i="1"/>
  <c r="BH11" i="1"/>
  <c r="BE11" i="1"/>
  <c r="BD11" i="1"/>
  <c r="BF11" i="1" s="1"/>
  <c r="P11" i="1" s="1"/>
  <c r="BC11" i="1"/>
  <c r="BB11" i="1"/>
  <c r="AZ11" i="1"/>
  <c r="AY11" i="1"/>
  <c r="AX11" i="1"/>
  <c r="AW11" i="1"/>
  <c r="AU11" i="1"/>
  <c r="AT11" i="1"/>
  <c r="AS11" i="1"/>
  <c r="AR11" i="1"/>
  <c r="AP11" i="1"/>
  <c r="AO11" i="1"/>
  <c r="AN11" i="1"/>
  <c r="M11" i="1" s="1"/>
  <c r="AM11" i="1"/>
  <c r="AK11" i="1"/>
  <c r="AJ11" i="1"/>
  <c r="L11" i="1" s="1"/>
  <c r="AI11" i="1"/>
  <c r="AH11" i="1"/>
  <c r="W11" i="1"/>
  <c r="V11" i="1"/>
  <c r="U11" i="1"/>
  <c r="T11" i="1"/>
  <c r="S11" i="1"/>
  <c r="R11" i="1"/>
  <c r="Q11" i="1"/>
  <c r="O11" i="1"/>
  <c r="N11" i="1"/>
  <c r="K11" i="1"/>
  <c r="AC11" i="1" s="1"/>
  <c r="D11" i="1"/>
  <c r="C11" i="1"/>
  <c r="B11" i="1"/>
  <c r="A11" i="1"/>
  <c r="CO10" i="1"/>
  <c r="CN10" i="1"/>
  <c r="CM10" i="1"/>
  <c r="CP10" i="1" s="1"/>
  <c r="CL10" i="1"/>
  <c r="CI10" i="1"/>
  <c r="CH10" i="1"/>
  <c r="CG10" i="1"/>
  <c r="CJ10" i="1" s="1"/>
  <c r="CF10" i="1"/>
  <c r="CC10" i="1"/>
  <c r="CB10" i="1"/>
  <c r="CA10" i="1"/>
  <c r="CD10" i="1" s="1"/>
  <c r="BZ10" i="1"/>
  <c r="BW10" i="1"/>
  <c r="BV10" i="1"/>
  <c r="BU10" i="1"/>
  <c r="BX10" i="1" s="1"/>
  <c r="BT10" i="1"/>
  <c r="BQ10" i="1"/>
  <c r="BP10" i="1"/>
  <c r="BR10" i="1" s="1"/>
  <c r="BO10" i="1"/>
  <c r="BN10" i="1"/>
  <c r="BK10" i="1"/>
  <c r="BJ10" i="1"/>
  <c r="BL10" i="1" s="1"/>
  <c r="BI10" i="1"/>
  <c r="BH10" i="1"/>
  <c r="BE10" i="1"/>
  <c r="BD10" i="1"/>
  <c r="BC10" i="1"/>
  <c r="BF10" i="1" s="1"/>
  <c r="P10" i="1" s="1"/>
  <c r="BB10" i="1"/>
  <c r="AZ10" i="1"/>
  <c r="AY10" i="1"/>
  <c r="AX10" i="1"/>
  <c r="O10" i="1" s="1"/>
  <c r="AW10" i="1"/>
  <c r="AU10" i="1"/>
  <c r="AT10" i="1"/>
  <c r="AS10" i="1"/>
  <c r="N10" i="1" s="1"/>
  <c r="AR10" i="1"/>
  <c r="AP10" i="1"/>
  <c r="M10" i="1" s="1"/>
  <c r="AO10" i="1"/>
  <c r="AN10" i="1"/>
  <c r="AM10" i="1"/>
  <c r="AK10" i="1"/>
  <c r="AJ10" i="1"/>
  <c r="L10" i="1" s="1"/>
  <c r="AI10" i="1"/>
  <c r="AH10" i="1"/>
  <c r="W10" i="1"/>
  <c r="V10" i="1"/>
  <c r="U10" i="1"/>
  <c r="T10" i="1"/>
  <c r="S10" i="1"/>
  <c r="R10" i="1"/>
  <c r="Q10" i="1"/>
  <c r="K10" i="1"/>
  <c r="AC10" i="1" s="1"/>
  <c r="D10" i="1"/>
  <c r="C10" i="1"/>
  <c r="B10" i="1"/>
  <c r="A10" i="1"/>
  <c r="CO9" i="1"/>
  <c r="CN9" i="1"/>
  <c r="CM9" i="1"/>
  <c r="CP9" i="1" s="1"/>
  <c r="CL9" i="1"/>
  <c r="CI9" i="1"/>
  <c r="CH9" i="1"/>
  <c r="CG9" i="1"/>
  <c r="CJ9" i="1" s="1"/>
  <c r="P9" i="1" s="1"/>
  <c r="CF9" i="1"/>
  <c r="CC9" i="1"/>
  <c r="CB9" i="1"/>
  <c r="CA9" i="1"/>
  <c r="CD9" i="1" s="1"/>
  <c r="BZ9" i="1"/>
  <c r="BW9" i="1"/>
  <c r="BV9" i="1"/>
  <c r="BU9" i="1"/>
  <c r="BX9" i="1" s="1"/>
  <c r="BT9" i="1"/>
  <c r="BQ9" i="1"/>
  <c r="BP9" i="1"/>
  <c r="BR9" i="1" s="1"/>
  <c r="BO9" i="1"/>
  <c r="BN9" i="1"/>
  <c r="BK9" i="1"/>
  <c r="BJ9" i="1"/>
  <c r="BL9" i="1" s="1"/>
  <c r="BI9" i="1"/>
  <c r="BH9" i="1"/>
  <c r="BE9" i="1"/>
  <c r="BD9" i="1"/>
  <c r="BC9" i="1"/>
  <c r="BF9" i="1" s="1"/>
  <c r="BB9" i="1"/>
  <c r="AZ9" i="1"/>
  <c r="AY9" i="1"/>
  <c r="AX9" i="1"/>
  <c r="AW9" i="1"/>
  <c r="AU9" i="1"/>
  <c r="AT9" i="1"/>
  <c r="AS9" i="1"/>
  <c r="AR9" i="1"/>
  <c r="AP9" i="1"/>
  <c r="AO9" i="1"/>
  <c r="AN9" i="1"/>
  <c r="AM9" i="1"/>
  <c r="AK9" i="1"/>
  <c r="AJ9" i="1"/>
  <c r="AI9" i="1"/>
  <c r="AH9" i="1"/>
  <c r="W9" i="1"/>
  <c r="V9" i="1"/>
  <c r="U9" i="1"/>
  <c r="T9" i="1"/>
  <c r="S9" i="1"/>
  <c r="R9" i="1"/>
  <c r="Q9" i="1"/>
  <c r="O9" i="1"/>
  <c r="N9" i="1"/>
  <c r="M9" i="1"/>
  <c r="L9" i="1"/>
  <c r="K9" i="1"/>
  <c r="AC9" i="1" s="1"/>
  <c r="D9" i="1"/>
  <c r="C9" i="1"/>
  <c r="B9" i="1"/>
  <c r="A9" i="1"/>
  <c r="CO8" i="1"/>
  <c r="CN8" i="1"/>
  <c r="CP8" i="1" s="1"/>
  <c r="CM8" i="1"/>
  <c r="CL8" i="1"/>
  <c r="CI8" i="1"/>
  <c r="CH8" i="1"/>
  <c r="CJ8" i="1" s="1"/>
  <c r="CG8" i="1"/>
  <c r="CF8" i="1"/>
  <c r="CC8" i="1"/>
  <c r="CB8" i="1"/>
  <c r="CD8" i="1" s="1"/>
  <c r="CA8" i="1"/>
  <c r="BZ8" i="1"/>
  <c r="BW8" i="1"/>
  <c r="BV8" i="1"/>
  <c r="BX8" i="1" s="1"/>
  <c r="BU8" i="1"/>
  <c r="BT8" i="1"/>
  <c r="BQ8" i="1"/>
  <c r="BP8" i="1"/>
  <c r="BR8" i="1" s="1"/>
  <c r="BO8" i="1"/>
  <c r="BN8" i="1"/>
  <c r="BK8" i="1"/>
  <c r="BJ8" i="1"/>
  <c r="BL8" i="1" s="1"/>
  <c r="BI8" i="1"/>
  <c r="BH8" i="1"/>
  <c r="BE8" i="1"/>
  <c r="BD8" i="1"/>
  <c r="BF8" i="1" s="1"/>
  <c r="P8" i="1" s="1"/>
  <c r="BC8" i="1"/>
  <c r="BB8" i="1"/>
  <c r="AZ8" i="1"/>
  <c r="AY8" i="1"/>
  <c r="AX8" i="1"/>
  <c r="AW8" i="1"/>
  <c r="AU8" i="1"/>
  <c r="AT8" i="1"/>
  <c r="N8" i="1" s="1"/>
  <c r="AS8" i="1"/>
  <c r="AR8" i="1"/>
  <c r="AP8" i="1"/>
  <c r="M8" i="1" s="1"/>
  <c r="AO8" i="1"/>
  <c r="AN8" i="1"/>
  <c r="AM8" i="1"/>
  <c r="AK8" i="1"/>
  <c r="AJ8" i="1"/>
  <c r="L8" i="1" s="1"/>
  <c r="AI8" i="1"/>
  <c r="AH8" i="1"/>
  <c r="W8" i="1"/>
  <c r="V8" i="1"/>
  <c r="U8" i="1"/>
  <c r="T8" i="1"/>
  <c r="S8" i="1"/>
  <c r="R8" i="1"/>
  <c r="Q8" i="1"/>
  <c r="O8" i="1"/>
  <c r="K8" i="1"/>
  <c r="AC8" i="1" s="1"/>
  <c r="D8" i="1"/>
  <c r="C8" i="1"/>
  <c r="B8" i="1"/>
  <c r="A8" i="1"/>
  <c r="CO7" i="1"/>
  <c r="CN7" i="1"/>
  <c r="CM7" i="1"/>
  <c r="CP7" i="1" s="1"/>
  <c r="CL7" i="1"/>
  <c r="CI7" i="1"/>
  <c r="CH7" i="1"/>
  <c r="CG7" i="1"/>
  <c r="CJ7" i="1" s="1"/>
  <c r="CF7" i="1"/>
  <c r="CC7" i="1"/>
  <c r="CB7" i="1"/>
  <c r="CA7" i="1"/>
  <c r="CD7" i="1" s="1"/>
  <c r="BZ7" i="1"/>
  <c r="BW7" i="1"/>
  <c r="BV7" i="1"/>
  <c r="BU7" i="1"/>
  <c r="BX7" i="1" s="1"/>
  <c r="BT7" i="1"/>
  <c r="BQ7" i="1"/>
  <c r="BP7" i="1"/>
  <c r="BR7" i="1" s="1"/>
  <c r="BO7" i="1"/>
  <c r="BN7" i="1"/>
  <c r="BK7" i="1"/>
  <c r="BJ7" i="1"/>
  <c r="BL7" i="1" s="1"/>
  <c r="P7" i="1" s="1"/>
  <c r="BI7" i="1"/>
  <c r="BH7" i="1"/>
  <c r="BE7" i="1"/>
  <c r="BD7" i="1"/>
  <c r="BC7" i="1"/>
  <c r="BF7" i="1" s="1"/>
  <c r="BB7" i="1"/>
  <c r="AZ7" i="1"/>
  <c r="AY7" i="1"/>
  <c r="AX7" i="1"/>
  <c r="AW7" i="1"/>
  <c r="AU7" i="1"/>
  <c r="AT7" i="1"/>
  <c r="AS7" i="1"/>
  <c r="AR7" i="1"/>
  <c r="AP7" i="1"/>
  <c r="M7" i="1" s="1"/>
  <c r="AO7" i="1"/>
  <c r="AN7" i="1"/>
  <c r="AM7" i="1"/>
  <c r="AK7" i="1"/>
  <c r="AJ7" i="1"/>
  <c r="AI7" i="1"/>
  <c r="AH7" i="1"/>
  <c r="W7" i="1"/>
  <c r="V7" i="1"/>
  <c r="U7" i="1"/>
  <c r="T7" i="1"/>
  <c r="S7" i="1"/>
  <c r="R7" i="1"/>
  <c r="Q7" i="1"/>
  <c r="O7" i="1"/>
  <c r="N7" i="1"/>
  <c r="L7" i="1"/>
  <c r="K7" i="1"/>
  <c r="AC7" i="1" s="1"/>
  <c r="D7" i="1"/>
  <c r="C7" i="1"/>
  <c r="B7" i="1"/>
  <c r="A7" i="1"/>
  <c r="CO6" i="1"/>
  <c r="CP6" i="1" s="1"/>
  <c r="CN6" i="1"/>
  <c r="CM6" i="1"/>
  <c r="CL6" i="1"/>
  <c r="CI6" i="1"/>
  <c r="CJ6" i="1" s="1"/>
  <c r="P6" i="1" s="1"/>
  <c r="CH6" i="1"/>
  <c r="CG6" i="1"/>
  <c r="CF6" i="1"/>
  <c r="CC6" i="1"/>
  <c r="CD6" i="1" s="1"/>
  <c r="CB6" i="1"/>
  <c r="CA6" i="1"/>
  <c r="BZ6" i="1"/>
  <c r="BW6" i="1"/>
  <c r="BX6" i="1" s="1"/>
  <c r="BV6" i="1"/>
  <c r="BU6" i="1"/>
  <c r="BT6" i="1"/>
  <c r="BQ6" i="1"/>
  <c r="BR6" i="1" s="1"/>
  <c r="BP6" i="1"/>
  <c r="BO6" i="1"/>
  <c r="BN6" i="1"/>
  <c r="BK6" i="1"/>
  <c r="BL6" i="1" s="1"/>
  <c r="BJ6" i="1"/>
  <c r="BI6" i="1"/>
  <c r="BH6" i="1"/>
  <c r="BE6" i="1"/>
  <c r="BF6" i="1" s="1"/>
  <c r="BD6" i="1"/>
  <c r="BC6" i="1"/>
  <c r="BB6" i="1"/>
  <c r="AZ6" i="1"/>
  <c r="AY6" i="1"/>
  <c r="O6" i="1" s="1"/>
  <c r="AX6" i="1"/>
  <c r="AW6" i="1"/>
  <c r="AU6" i="1"/>
  <c r="AT6" i="1"/>
  <c r="N6" i="1" s="1"/>
  <c r="AS6" i="1"/>
  <c r="AR6" i="1"/>
  <c r="AP6" i="1"/>
  <c r="M6" i="1" s="1"/>
  <c r="AO6" i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K6" i="1"/>
  <c r="AC6" i="1" s="1"/>
  <c r="D6" i="1"/>
  <c r="C6" i="1"/>
  <c r="B6" i="1"/>
  <c r="A6" i="1"/>
  <c r="CO5" i="1"/>
  <c r="CN5" i="1"/>
  <c r="CP5" i="1" s="1"/>
  <c r="CM5" i="1"/>
  <c r="CL5" i="1"/>
  <c r="CI5" i="1"/>
  <c r="CH5" i="1"/>
  <c r="CJ5" i="1" s="1"/>
  <c r="CG5" i="1"/>
  <c r="CF5" i="1"/>
  <c r="CC5" i="1"/>
  <c r="CB5" i="1"/>
  <c r="CD5" i="1" s="1"/>
  <c r="CA5" i="1"/>
  <c r="BZ5" i="1"/>
  <c r="BW5" i="1"/>
  <c r="BV5" i="1"/>
  <c r="BX5" i="1" s="1"/>
  <c r="BU5" i="1"/>
  <c r="BT5" i="1"/>
  <c r="BQ5" i="1"/>
  <c r="BP5" i="1"/>
  <c r="BR5" i="1" s="1"/>
  <c r="P5" i="1" s="1"/>
  <c r="BO5" i="1"/>
  <c r="BN5" i="1"/>
  <c r="BK5" i="1"/>
  <c r="BJ5" i="1"/>
  <c r="BL5" i="1" s="1"/>
  <c r="BI5" i="1"/>
  <c r="BH5" i="1"/>
  <c r="BE5" i="1"/>
  <c r="BD5" i="1"/>
  <c r="BF5" i="1" s="1"/>
  <c r="BC5" i="1"/>
  <c r="BB5" i="1"/>
  <c r="AZ5" i="1"/>
  <c r="AY5" i="1"/>
  <c r="AX5" i="1"/>
  <c r="AW5" i="1"/>
  <c r="AU5" i="1"/>
  <c r="AT5" i="1"/>
  <c r="N5" i="1" s="1"/>
  <c r="AS5" i="1"/>
  <c r="AR5" i="1"/>
  <c r="AP5" i="1"/>
  <c r="AO5" i="1"/>
  <c r="AN5" i="1"/>
  <c r="AM5" i="1"/>
  <c r="AK5" i="1"/>
  <c r="AJ5" i="1"/>
  <c r="L5" i="1" s="1"/>
  <c r="AI5" i="1"/>
  <c r="AH5" i="1"/>
  <c r="W5" i="1"/>
  <c r="V5" i="1"/>
  <c r="U5" i="1"/>
  <c r="T5" i="1"/>
  <c r="S5" i="1"/>
  <c r="R5" i="1"/>
  <c r="Q5" i="1"/>
  <c r="O5" i="1"/>
  <c r="M5" i="1"/>
  <c r="K5" i="1"/>
  <c r="AC5" i="1" s="1"/>
  <c r="D5" i="1"/>
  <c r="C5" i="1"/>
  <c r="B5" i="1"/>
  <c r="A5" i="1"/>
  <c r="CO4" i="1"/>
  <c r="CN4" i="1"/>
  <c r="CM4" i="1"/>
  <c r="CP4" i="1" s="1"/>
  <c r="CL4" i="1"/>
  <c r="CI4" i="1"/>
  <c r="CH4" i="1"/>
  <c r="CG4" i="1"/>
  <c r="CJ4" i="1" s="1"/>
  <c r="P4" i="1" s="1"/>
  <c r="CF4" i="1"/>
  <c r="CC4" i="1"/>
  <c r="CB4" i="1"/>
  <c r="CA4" i="1"/>
  <c r="CD4" i="1" s="1"/>
  <c r="BZ4" i="1"/>
  <c r="BW4" i="1"/>
  <c r="BV4" i="1"/>
  <c r="BU4" i="1"/>
  <c r="BX4" i="1" s="1"/>
  <c r="BT4" i="1"/>
  <c r="BQ4" i="1"/>
  <c r="BP4" i="1"/>
  <c r="BO4" i="1"/>
  <c r="BR4" i="1" s="1"/>
  <c r="BN4" i="1"/>
  <c r="BL4" i="1"/>
  <c r="BK4" i="1"/>
  <c r="BJ4" i="1"/>
  <c r="BI4" i="1"/>
  <c r="BH4" i="1"/>
  <c r="BE4" i="1"/>
  <c r="BD4" i="1"/>
  <c r="BC4" i="1"/>
  <c r="BF4" i="1" s="1"/>
  <c r="BB4" i="1"/>
  <c r="AZ4" i="1"/>
  <c r="AY4" i="1"/>
  <c r="AX4" i="1"/>
  <c r="O4" i="1" s="1"/>
  <c r="AW4" i="1"/>
  <c r="AU4" i="1"/>
  <c r="AT4" i="1"/>
  <c r="AS4" i="1"/>
  <c r="AR4" i="1"/>
  <c r="AP4" i="1"/>
  <c r="AO4" i="1"/>
  <c r="AN4" i="1"/>
  <c r="AM4" i="1"/>
  <c r="M4" i="1" s="1"/>
  <c r="AK4" i="1"/>
  <c r="AJ4" i="1"/>
  <c r="L4" i="1" s="1"/>
  <c r="AI4" i="1"/>
  <c r="AH4" i="1"/>
  <c r="W4" i="1"/>
  <c r="V4" i="1"/>
  <c r="U4" i="1"/>
  <c r="T4" i="1"/>
  <c r="S4" i="1"/>
  <c r="R4" i="1"/>
  <c r="Q4" i="1"/>
  <c r="N4" i="1"/>
  <c r="K4" i="1"/>
  <c r="AC4" i="1" s="1"/>
  <c r="D4" i="1"/>
  <c r="C4" i="1"/>
  <c r="B4" i="1"/>
  <c r="A4" i="1"/>
  <c r="A1" i="1"/>
  <c r="L7" i="5" l="1"/>
  <c r="L8" i="5"/>
  <c r="L9" i="5"/>
  <c r="M10" i="5"/>
  <c r="L15" i="5"/>
  <c r="L16" i="5"/>
  <c r="L17" i="5"/>
  <c r="M18" i="5"/>
  <c r="N10" i="5"/>
  <c r="N18" i="5"/>
  <c r="M6" i="5"/>
  <c r="N6" i="5" s="1"/>
  <c r="L10" i="5"/>
  <c r="M14" i="5"/>
  <c r="N14" i="5" s="1"/>
  <c r="L18" i="5"/>
  <c r="M22" i="5"/>
  <c r="N22" i="5" s="1"/>
  <c r="AD47" i="4"/>
  <c r="AC47" i="4" s="1"/>
  <c r="AD19" i="4"/>
  <c r="AC19" i="4" s="1"/>
  <c r="AD64" i="4"/>
  <c r="AC64" i="4" s="1"/>
  <c r="AD90" i="4"/>
  <c r="AC90" i="4" s="1"/>
  <c r="AD7" i="4"/>
  <c r="AC7" i="4" s="1"/>
  <c r="AD14" i="4"/>
  <c r="AC14" i="4" s="1"/>
  <c r="AD15" i="4"/>
  <c r="AC15" i="4" s="1"/>
  <c r="AD22" i="4"/>
  <c r="AC22" i="4" s="1"/>
  <c r="AD23" i="4"/>
  <c r="AC23" i="4" s="1"/>
  <c r="AD30" i="4"/>
  <c r="AC30" i="4" s="1"/>
  <c r="AD31" i="4"/>
  <c r="AC31" i="4" s="1"/>
  <c r="AD50" i="4"/>
  <c r="AC50" i="4" s="1"/>
  <c r="AD51" i="4"/>
  <c r="AC51" i="4" s="1"/>
  <c r="AD54" i="4"/>
  <c r="AC54" i="4" s="1"/>
  <c r="AD55" i="4"/>
  <c r="AC55" i="4" s="1"/>
  <c r="AD11" i="4"/>
  <c r="AC11" i="4" s="1"/>
  <c r="AD59" i="4"/>
  <c r="AC59" i="4" s="1"/>
  <c r="AD69" i="4"/>
  <c r="AC69" i="4" s="1"/>
  <c r="AD72" i="4"/>
  <c r="AC72" i="4" s="1"/>
  <c r="AD91" i="4"/>
  <c r="AC91" i="4" s="1"/>
  <c r="AD114" i="4"/>
  <c r="AC114" i="4" s="1"/>
  <c r="AD86" i="4"/>
  <c r="AC86" i="4" s="1"/>
  <c r="AD94" i="4"/>
  <c r="AC94" i="4" s="1"/>
  <c r="AD98" i="4"/>
  <c r="AC98" i="4" s="1"/>
  <c r="AD101" i="4"/>
  <c r="AC101" i="4" s="1"/>
  <c r="AD105" i="4"/>
  <c r="AC105" i="4" s="1"/>
  <c r="AD109" i="4"/>
  <c r="AC109" i="4" s="1"/>
  <c r="AD10" i="4"/>
  <c r="AC10" i="4" s="1"/>
  <c r="AD18" i="4"/>
  <c r="AC18" i="4" s="1"/>
  <c r="AD26" i="4"/>
  <c r="AC26" i="4" s="1"/>
  <c r="AD5" i="4"/>
  <c r="AC5" i="4" s="1"/>
  <c r="AD8" i="4"/>
  <c r="AC8" i="4" s="1"/>
  <c r="AD16" i="4"/>
  <c r="AC16" i="4" s="1"/>
  <c r="AD24" i="4"/>
  <c r="AC24" i="4" s="1"/>
  <c r="AD27" i="4"/>
  <c r="AC27" i="4" s="1"/>
  <c r="AD46" i="4"/>
  <c r="AC46" i="4" s="1"/>
  <c r="AD12" i="4"/>
  <c r="AC12" i="4" s="1"/>
  <c r="AD20" i="4"/>
  <c r="AC20" i="4" s="1"/>
  <c r="AD58" i="4"/>
  <c r="AC58" i="4" s="1"/>
  <c r="AD32" i="4"/>
  <c r="AC32" i="4" s="1"/>
  <c r="AD48" i="4"/>
  <c r="AC48" i="4" s="1"/>
  <c r="AD56" i="4"/>
  <c r="AC56" i="4" s="1"/>
  <c r="AD63" i="4"/>
  <c r="AC63" i="4" s="1"/>
  <c r="AD68" i="4"/>
  <c r="AC68" i="4" s="1"/>
  <c r="AD28" i="4"/>
  <c r="AC28" i="4" s="1"/>
  <c r="AD34" i="4"/>
  <c r="AC34" i="4" s="1"/>
  <c r="AD44" i="4"/>
  <c r="AC44" i="4" s="1"/>
  <c r="AD52" i="4"/>
  <c r="AC52" i="4" s="1"/>
  <c r="AD60" i="4"/>
  <c r="AC60" i="4" s="1"/>
  <c r="AD62" i="4"/>
  <c r="AC62" i="4" s="1"/>
  <c r="AD67" i="4"/>
  <c r="AC67" i="4" s="1"/>
  <c r="AD87" i="4"/>
  <c r="AC87" i="4" s="1"/>
  <c r="AD88" i="4"/>
  <c r="AC88" i="4" s="1"/>
  <c r="AD102" i="4"/>
  <c r="AC102" i="4" s="1"/>
  <c r="AD65" i="4"/>
  <c r="AC65" i="4" s="1"/>
  <c r="AD73" i="4"/>
  <c r="AC73" i="4" s="1"/>
  <c r="AD92" i="4"/>
  <c r="AC92" i="4" s="1"/>
  <c r="AD95" i="4"/>
  <c r="AC95" i="4" s="1"/>
  <c r="AD96" i="4"/>
  <c r="AC96" i="4" s="1"/>
  <c r="AD106" i="4"/>
  <c r="AC106" i="4" s="1"/>
  <c r="AD110" i="4"/>
  <c r="AC110" i="4" s="1"/>
  <c r="AD115" i="4"/>
  <c r="AC115" i="4" s="1"/>
  <c r="AD116" i="4"/>
  <c r="AC116" i="4" s="1"/>
  <c r="AD112" i="4"/>
  <c r="AC112" i="4" s="1"/>
  <c r="AD4" i="4"/>
  <c r="AC4" i="4" s="1"/>
  <c r="AD6" i="4"/>
  <c r="AC6" i="4" s="1"/>
  <c r="AD99" i="4"/>
  <c r="AC99" i="4" s="1"/>
  <c r="AD9" i="4"/>
  <c r="AC9" i="4" s="1"/>
  <c r="AD13" i="4"/>
  <c r="AC13" i="4" s="1"/>
  <c r="AD17" i="4"/>
  <c r="AC17" i="4" s="1"/>
  <c r="AD21" i="4"/>
  <c r="AC21" i="4" s="1"/>
  <c r="AD25" i="4"/>
  <c r="AC25" i="4" s="1"/>
  <c r="AD29" i="4"/>
  <c r="AC29" i="4" s="1"/>
  <c r="AD33" i="4"/>
  <c r="AC33" i="4" s="1"/>
  <c r="AD45" i="4"/>
  <c r="AC45" i="4" s="1"/>
  <c r="AD49" i="4"/>
  <c r="AC49" i="4" s="1"/>
  <c r="AD53" i="4"/>
  <c r="AC53" i="4" s="1"/>
  <c r="AD57" i="4"/>
  <c r="AC57" i="4" s="1"/>
  <c r="AD61" i="4"/>
  <c r="AC61" i="4" s="1"/>
  <c r="AD66" i="4"/>
  <c r="AC66" i="4" s="1"/>
  <c r="AD70" i="4"/>
  <c r="AC70" i="4" s="1"/>
  <c r="AD74" i="4"/>
  <c r="AC74" i="4" s="1"/>
  <c r="AD89" i="4"/>
  <c r="AC89" i="4" s="1"/>
  <c r="AD93" i="4"/>
  <c r="AC93" i="4" s="1"/>
  <c r="AD97" i="4"/>
  <c r="AC97" i="4" s="1"/>
  <c r="AD103" i="4"/>
  <c r="AC103" i="4" s="1"/>
  <c r="AD107" i="4"/>
  <c r="AC107" i="4" s="1"/>
  <c r="AD111" i="4"/>
  <c r="AC111" i="4" s="1"/>
  <c r="AD100" i="4"/>
  <c r="AC100" i="4" s="1"/>
  <c r="AD104" i="4"/>
  <c r="AC104" i="4" s="1"/>
  <c r="AD108" i="4"/>
  <c r="AC108" i="4" s="1"/>
  <c r="AD117" i="4"/>
  <c r="AC117" i="4" s="1"/>
  <c r="AD113" i="4"/>
  <c r="AC113" i="4" s="1"/>
  <c r="C33" i="3"/>
  <c r="E33" i="3"/>
  <c r="G33" i="3"/>
  <c r="I33" i="3"/>
  <c r="K33" i="3"/>
  <c r="M33" i="3"/>
  <c r="O33" i="3"/>
  <c r="Q33" i="3"/>
  <c r="S33" i="3"/>
  <c r="U33" i="3"/>
  <c r="W33" i="3"/>
  <c r="Y33" i="3"/>
  <c r="AA33" i="3"/>
  <c r="P34" i="3"/>
  <c r="P33" i="3" s="1"/>
  <c r="T34" i="3"/>
  <c r="T33" i="3" s="1"/>
  <c r="X34" i="3"/>
  <c r="X33" i="3" s="1"/>
  <c r="AB34" i="3"/>
  <c r="AB33" i="3" s="1"/>
  <c r="D33" i="3"/>
  <c r="F33" i="3"/>
  <c r="H33" i="3"/>
  <c r="J33" i="3"/>
  <c r="L33" i="3"/>
  <c r="N33" i="3"/>
  <c r="R33" i="3"/>
  <c r="V33" i="3"/>
  <c r="Z33" i="3"/>
  <c r="C44" i="2"/>
  <c r="C64" i="2" s="1"/>
  <c r="E44" i="2"/>
  <c r="E64" i="2" s="1"/>
  <c r="G44" i="2"/>
  <c r="G64" i="2" s="1"/>
  <c r="I44" i="2"/>
  <c r="I64" i="2" s="1"/>
  <c r="K44" i="2"/>
  <c r="K64" i="2" s="1"/>
  <c r="M44" i="2"/>
  <c r="M64" i="2" s="1"/>
  <c r="CQ34" i="1"/>
  <c r="CR34" i="1" s="1"/>
  <c r="AB34" i="1"/>
  <c r="Z16" i="1"/>
  <c r="Z40" i="1"/>
  <c r="AC35" i="1"/>
  <c r="Y35" i="1"/>
  <c r="AD34" i="1"/>
  <c r="Z34" i="1"/>
  <c r="CR12" i="1"/>
  <c r="AB8" i="1"/>
  <c r="AD14" i="1"/>
  <c r="AD16" i="1"/>
  <c r="X22" i="1"/>
  <c r="AB24" i="1"/>
  <c r="AD40" i="1"/>
  <c r="AC34" i="1"/>
  <c r="AA34" i="1"/>
  <c r="X8" i="1"/>
  <c r="Z14" i="1"/>
  <c r="AB22" i="1"/>
  <c r="CR53" i="1"/>
  <c r="CR69" i="1"/>
  <c r="R85" i="1"/>
  <c r="R84" i="1" s="1"/>
  <c r="R83" i="1" s="1"/>
  <c r="T85" i="1"/>
  <c r="T84" i="1" s="1"/>
  <c r="T83" i="1" s="1"/>
  <c r="V85" i="1"/>
  <c r="V84" i="1" s="1"/>
  <c r="V83" i="1" s="1"/>
  <c r="CQ35" i="1"/>
  <c r="CR35" i="1" s="1"/>
  <c r="AD35" i="1"/>
  <c r="AB35" i="1"/>
  <c r="Z35" i="1"/>
  <c r="Z4" i="1"/>
  <c r="AD4" i="1"/>
  <c r="CQ4" i="1"/>
  <c r="Z6" i="1"/>
  <c r="AD6" i="1"/>
  <c r="CQ6" i="1"/>
  <c r="CR6" i="1" s="1"/>
  <c r="Z8" i="1"/>
  <c r="AD8" i="1"/>
  <c r="Z10" i="1"/>
  <c r="AD10" i="1"/>
  <c r="X12" i="1"/>
  <c r="AB12" i="1"/>
  <c r="X14" i="1"/>
  <c r="AB14" i="1"/>
  <c r="X16" i="1"/>
  <c r="AB16" i="1"/>
  <c r="X18" i="1"/>
  <c r="AB18" i="1"/>
  <c r="X4" i="1"/>
  <c r="AB4" i="1"/>
  <c r="X6" i="1"/>
  <c r="AB6" i="1"/>
  <c r="CQ8" i="1"/>
  <c r="CR8" i="1" s="1"/>
  <c r="X10" i="1"/>
  <c r="AB10" i="1"/>
  <c r="CQ10" i="1"/>
  <c r="Z12" i="1"/>
  <c r="AD12" i="1"/>
  <c r="CQ14" i="1"/>
  <c r="Z18" i="1"/>
  <c r="AD18" i="1"/>
  <c r="CQ20" i="1"/>
  <c r="CR20" i="1" s="1"/>
  <c r="AB20" i="1"/>
  <c r="X20" i="1"/>
  <c r="AD20" i="1"/>
  <c r="Z22" i="1"/>
  <c r="AD22" i="1"/>
  <c r="X36" i="1"/>
  <c r="AB36" i="1"/>
  <c r="CQ36" i="1"/>
  <c r="Z38" i="1"/>
  <c r="AD38" i="1"/>
  <c r="X40" i="1"/>
  <c r="AB40" i="1"/>
  <c r="CQ40" i="1"/>
  <c r="CR40" i="1" s="1"/>
  <c r="Z42" i="1"/>
  <c r="AD42" i="1"/>
  <c r="X44" i="1"/>
  <c r="AB44" i="1"/>
  <c r="CR45" i="1"/>
  <c r="CR47" i="1"/>
  <c r="CR49" i="1"/>
  <c r="CR51" i="1"/>
  <c r="Z36" i="1"/>
  <c r="AD36" i="1"/>
  <c r="X38" i="1"/>
  <c r="AB38" i="1"/>
  <c r="CQ38" i="1"/>
  <c r="X42" i="1"/>
  <c r="AB42" i="1"/>
  <c r="CQ42" i="1"/>
  <c r="CR42" i="1" s="1"/>
  <c r="Z44" i="1"/>
  <c r="AD44" i="1"/>
  <c r="CR80" i="1"/>
  <c r="CR4" i="1"/>
  <c r="CR16" i="1"/>
  <c r="CR36" i="1"/>
  <c r="CR72" i="1"/>
  <c r="CR74" i="1"/>
  <c r="CR78" i="1"/>
  <c r="CR10" i="1"/>
  <c r="CR14" i="1"/>
  <c r="CR18" i="1"/>
  <c r="CR38" i="1"/>
  <c r="Q85" i="1"/>
  <c r="Q84" i="1" s="1"/>
  <c r="Q83" i="1" s="1"/>
  <c r="S85" i="1"/>
  <c r="S84" i="1" s="1"/>
  <c r="S83" i="1" s="1"/>
  <c r="U85" i="1"/>
  <c r="U84" i="1" s="1"/>
  <c r="U83" i="1" s="1"/>
  <c r="W85" i="1"/>
  <c r="W84" i="1" s="1"/>
  <c r="W83" i="1" s="1"/>
  <c r="Y4" i="1"/>
  <c r="AA4" i="1"/>
  <c r="X5" i="1"/>
  <c r="Z5" i="1"/>
  <c r="AB5" i="1"/>
  <c r="AD5" i="1"/>
  <c r="CQ5" i="1"/>
  <c r="CR5" i="1" s="1"/>
  <c r="Y6" i="1"/>
  <c r="AA6" i="1"/>
  <c r="X7" i="1"/>
  <c r="Z7" i="1"/>
  <c r="AB7" i="1"/>
  <c r="AD7" i="1"/>
  <c r="CQ7" i="1"/>
  <c r="CR7" i="1" s="1"/>
  <c r="Y8" i="1"/>
  <c r="AA8" i="1"/>
  <c r="X9" i="1"/>
  <c r="Z9" i="1"/>
  <c r="AB9" i="1"/>
  <c r="AD9" i="1"/>
  <c r="CQ9" i="1"/>
  <c r="CR9" i="1" s="1"/>
  <c r="Y10" i="1"/>
  <c r="AA10" i="1"/>
  <c r="X11" i="1"/>
  <c r="Z11" i="1"/>
  <c r="AB11" i="1"/>
  <c r="AD11" i="1"/>
  <c r="CQ11" i="1"/>
  <c r="CR11" i="1" s="1"/>
  <c r="Y12" i="1"/>
  <c r="AA12" i="1"/>
  <c r="AC12" i="1"/>
  <c r="X13" i="1"/>
  <c r="Z13" i="1"/>
  <c r="AB13" i="1"/>
  <c r="AD13" i="1"/>
  <c r="CQ13" i="1"/>
  <c r="CR13" i="1" s="1"/>
  <c r="Y14" i="1"/>
  <c r="AA14" i="1"/>
  <c r="X15" i="1"/>
  <c r="Z15" i="1"/>
  <c r="AB15" i="1"/>
  <c r="AD15" i="1"/>
  <c r="CQ15" i="1"/>
  <c r="CR15" i="1" s="1"/>
  <c r="Y16" i="1"/>
  <c r="AA16" i="1"/>
  <c r="AC16" i="1"/>
  <c r="X17" i="1"/>
  <c r="Z17" i="1"/>
  <c r="AB17" i="1"/>
  <c r="AD17" i="1"/>
  <c r="CQ17" i="1"/>
  <c r="CR17" i="1" s="1"/>
  <c r="Y18" i="1"/>
  <c r="AA18" i="1"/>
  <c r="AC18" i="1"/>
  <c r="X19" i="1"/>
  <c r="Z19" i="1"/>
  <c r="AB19" i="1"/>
  <c r="AD19" i="1"/>
  <c r="CQ19" i="1"/>
  <c r="CR19" i="1" s="1"/>
  <c r="Y20" i="1"/>
  <c r="AA20" i="1"/>
  <c r="AC20" i="1"/>
  <c r="X21" i="1"/>
  <c r="Z21" i="1"/>
  <c r="AB21" i="1"/>
  <c r="AD21" i="1"/>
  <c r="CQ21" i="1"/>
  <c r="CR21" i="1" s="1"/>
  <c r="Y22" i="1"/>
  <c r="AA22" i="1"/>
  <c r="AC22" i="1"/>
  <c r="X23" i="1"/>
  <c r="Z23" i="1"/>
  <c r="AB23" i="1"/>
  <c r="AD23" i="1"/>
  <c r="CQ23" i="1"/>
  <c r="CR23" i="1" s="1"/>
  <c r="AC24" i="1"/>
  <c r="AA24" i="1"/>
  <c r="Y24" i="1"/>
  <c r="Z24" i="1"/>
  <c r="AD24" i="1"/>
  <c r="CQ24" i="1"/>
  <c r="CR24" i="1" s="1"/>
  <c r="Y5" i="1"/>
  <c r="AA5" i="1"/>
  <c r="Y7" i="1"/>
  <c r="AA7" i="1"/>
  <c r="Y9" i="1"/>
  <c r="AA9" i="1"/>
  <c r="Y11" i="1"/>
  <c r="AA11" i="1"/>
  <c r="Y13" i="1"/>
  <c r="AA13" i="1"/>
  <c r="Y15" i="1"/>
  <c r="AA15" i="1"/>
  <c r="Y17" i="1"/>
  <c r="AA17" i="1"/>
  <c r="Y19" i="1"/>
  <c r="AA19" i="1"/>
  <c r="Y21" i="1"/>
  <c r="AA21" i="1"/>
  <c r="Y23" i="1"/>
  <c r="AA23" i="1"/>
  <c r="CQ25" i="1"/>
  <c r="CR25" i="1" s="1"/>
  <c r="AD25" i="1"/>
  <c r="AB25" i="1"/>
  <c r="Z25" i="1"/>
  <c r="X25" i="1"/>
  <c r="Y25" i="1"/>
  <c r="AC25" i="1"/>
  <c r="Y36" i="1"/>
  <c r="AA36" i="1"/>
  <c r="X37" i="1"/>
  <c r="Z37" i="1"/>
  <c r="AB37" i="1"/>
  <c r="AD37" i="1"/>
  <c r="CQ37" i="1"/>
  <c r="CR37" i="1" s="1"/>
  <c r="Y38" i="1"/>
  <c r="AA38" i="1"/>
  <c r="X39" i="1"/>
  <c r="Z39" i="1"/>
  <c r="AB39" i="1"/>
  <c r="AD39" i="1"/>
  <c r="CQ39" i="1"/>
  <c r="CR39" i="1" s="1"/>
  <c r="Y40" i="1"/>
  <c r="AA40" i="1"/>
  <c r="X41" i="1"/>
  <c r="Z41" i="1"/>
  <c r="AB41" i="1"/>
  <c r="AD41" i="1"/>
  <c r="CQ41" i="1"/>
  <c r="CR41" i="1" s="1"/>
  <c r="Y42" i="1"/>
  <c r="AA42" i="1"/>
  <c r="X43" i="1"/>
  <c r="Z43" i="1"/>
  <c r="AB43" i="1"/>
  <c r="AD43" i="1"/>
  <c r="CQ43" i="1"/>
  <c r="CR43" i="1" s="1"/>
  <c r="CR44" i="1"/>
  <c r="Y44" i="1"/>
  <c r="AA44" i="1"/>
  <c r="AC44" i="1"/>
  <c r="Y37" i="1"/>
  <c r="AA37" i="1"/>
  <c r="Y39" i="1"/>
  <c r="AA39" i="1"/>
  <c r="Y41" i="1"/>
  <c r="AA41" i="1"/>
  <c r="Y43" i="1"/>
  <c r="AA43" i="1"/>
  <c r="Y45" i="1"/>
  <c r="AA45" i="1"/>
  <c r="AC45" i="1"/>
  <c r="X46" i="1"/>
  <c r="Z46" i="1"/>
  <c r="AB46" i="1"/>
  <c r="AD46" i="1"/>
  <c r="CQ46" i="1"/>
  <c r="CR46" i="1" s="1"/>
  <c r="Y47" i="1"/>
  <c r="AA47" i="1"/>
  <c r="AC47" i="1"/>
  <c r="X48" i="1"/>
  <c r="Z48" i="1"/>
  <c r="AB48" i="1"/>
  <c r="AD48" i="1"/>
  <c r="CQ48" i="1"/>
  <c r="CR48" i="1" s="1"/>
  <c r="Y49" i="1"/>
  <c r="AA49" i="1"/>
  <c r="AC49" i="1"/>
  <c r="X50" i="1"/>
  <c r="Z50" i="1"/>
  <c r="AB50" i="1"/>
  <c r="AD50" i="1"/>
  <c r="CQ50" i="1"/>
  <c r="CR50" i="1" s="1"/>
  <c r="Y51" i="1"/>
  <c r="AA51" i="1"/>
  <c r="AC51" i="1"/>
  <c r="X52" i="1"/>
  <c r="Z52" i="1"/>
  <c r="AB52" i="1"/>
  <c r="AD52" i="1"/>
  <c r="CQ52" i="1"/>
  <c r="CR52" i="1" s="1"/>
  <c r="Y53" i="1"/>
  <c r="AA53" i="1"/>
  <c r="AC53" i="1"/>
  <c r="Y65" i="1"/>
  <c r="AA65" i="1"/>
  <c r="AC65" i="1"/>
  <c r="X66" i="1"/>
  <c r="Z66" i="1"/>
  <c r="AB66" i="1"/>
  <c r="AD66" i="1"/>
  <c r="CQ66" i="1"/>
  <c r="CR66" i="1" s="1"/>
  <c r="Y67" i="1"/>
  <c r="AA67" i="1"/>
  <c r="AC67" i="1"/>
  <c r="X68" i="1"/>
  <c r="Z68" i="1"/>
  <c r="AB68" i="1"/>
  <c r="AD68" i="1"/>
  <c r="CQ68" i="1"/>
  <c r="CR68" i="1" s="1"/>
  <c r="Y69" i="1"/>
  <c r="AA69" i="1"/>
  <c r="AC69" i="1"/>
  <c r="X45" i="1"/>
  <c r="Z45" i="1"/>
  <c r="AB45" i="1"/>
  <c r="AD45" i="1"/>
  <c r="Y46" i="1"/>
  <c r="AA46" i="1"/>
  <c r="X47" i="1"/>
  <c r="Z47" i="1"/>
  <c r="AB47" i="1"/>
  <c r="AD47" i="1"/>
  <c r="Y48" i="1"/>
  <c r="AA48" i="1"/>
  <c r="X49" i="1"/>
  <c r="Z49" i="1"/>
  <c r="AB49" i="1"/>
  <c r="AD49" i="1"/>
  <c r="Y50" i="1"/>
  <c r="AA50" i="1"/>
  <c r="X51" i="1"/>
  <c r="Z51" i="1"/>
  <c r="AB51" i="1"/>
  <c r="AD51" i="1"/>
  <c r="Y52" i="1"/>
  <c r="AA52" i="1"/>
  <c r="X53" i="1"/>
  <c r="Z53" i="1"/>
  <c r="AB53" i="1"/>
  <c r="AD53" i="1"/>
  <c r="X65" i="1"/>
  <c r="Z65" i="1"/>
  <c r="AB65" i="1"/>
  <c r="AD65" i="1"/>
  <c r="Y66" i="1"/>
  <c r="AA66" i="1"/>
  <c r="X67" i="1"/>
  <c r="Z67" i="1"/>
  <c r="AB67" i="1"/>
  <c r="AD67" i="1"/>
  <c r="Y68" i="1"/>
  <c r="AA68" i="1"/>
  <c r="X69" i="1"/>
  <c r="Z69" i="1"/>
  <c r="AB69" i="1"/>
  <c r="AD69" i="1"/>
  <c r="CQ70" i="1"/>
  <c r="CR70" i="1" s="1"/>
  <c r="AD70" i="1"/>
  <c r="AB70" i="1"/>
  <c r="Z70" i="1"/>
  <c r="AC70" i="1"/>
  <c r="AA70" i="1"/>
  <c r="Y70" i="1"/>
  <c r="X71" i="1"/>
  <c r="Z71" i="1"/>
  <c r="AB71" i="1"/>
  <c r="AD71" i="1"/>
  <c r="CQ71" i="1"/>
  <c r="CR71" i="1" s="1"/>
  <c r="Y72" i="1"/>
  <c r="AA72" i="1"/>
  <c r="AC72" i="1"/>
  <c r="X73" i="1"/>
  <c r="Z73" i="1"/>
  <c r="AB73" i="1"/>
  <c r="AD73" i="1"/>
  <c r="CQ73" i="1"/>
  <c r="CR73" i="1" s="1"/>
  <c r="Y74" i="1"/>
  <c r="AA74" i="1"/>
  <c r="AC74" i="1"/>
  <c r="X75" i="1"/>
  <c r="Z75" i="1"/>
  <c r="AB75" i="1"/>
  <c r="AD75" i="1"/>
  <c r="CQ75" i="1"/>
  <c r="CR75" i="1" s="1"/>
  <c r="Y76" i="1"/>
  <c r="AA76" i="1"/>
  <c r="AC76" i="1"/>
  <c r="X77" i="1"/>
  <c r="Z77" i="1"/>
  <c r="AB77" i="1"/>
  <c r="AD77" i="1"/>
  <c r="CQ77" i="1"/>
  <c r="CR77" i="1" s="1"/>
  <c r="Y78" i="1"/>
  <c r="AA78" i="1"/>
  <c r="AC78" i="1"/>
  <c r="X79" i="1"/>
  <c r="Z79" i="1"/>
  <c r="AB79" i="1"/>
  <c r="AD79" i="1"/>
  <c r="CQ79" i="1"/>
  <c r="CR79" i="1" s="1"/>
  <c r="Y80" i="1"/>
  <c r="AA80" i="1"/>
  <c r="AC80" i="1"/>
  <c r="X81" i="1"/>
  <c r="Z81" i="1"/>
  <c r="AB81" i="1"/>
  <c r="AD81" i="1"/>
  <c r="CQ81" i="1"/>
  <c r="CR81" i="1" s="1"/>
  <c r="Y71" i="1"/>
  <c r="AA71" i="1"/>
  <c r="X72" i="1"/>
  <c r="Z72" i="1"/>
  <c r="AB72" i="1"/>
  <c r="AD72" i="1"/>
  <c r="Y73" i="1"/>
  <c r="AA73" i="1"/>
  <c r="X74" i="1"/>
  <c r="Z74" i="1"/>
  <c r="AB74" i="1"/>
  <c r="AD74" i="1"/>
  <c r="Y75" i="1"/>
  <c r="AA75" i="1"/>
  <c r="X76" i="1"/>
  <c r="Z76" i="1"/>
  <c r="AB76" i="1"/>
  <c r="AD76" i="1"/>
  <c r="Y77" i="1"/>
  <c r="AA77" i="1"/>
  <c r="X78" i="1"/>
  <c r="Z78" i="1"/>
  <c r="AB78" i="1"/>
  <c r="AD78" i="1"/>
  <c r="Y79" i="1"/>
  <c r="AA79" i="1"/>
  <c r="X80" i="1"/>
  <c r="Z80" i="1"/>
  <c r="AB80" i="1"/>
  <c r="AD80" i="1"/>
  <c r="Y81" i="1"/>
  <c r="AA81" i="1"/>
  <c r="Z54" i="1" l="1"/>
  <c r="AD54" i="1"/>
  <c r="AC54" i="1"/>
  <c r="X26" i="1"/>
  <c r="AB26" i="1"/>
  <c r="AB54" i="1"/>
  <c r="X54" i="1"/>
  <c r="AC26" i="1"/>
  <c r="AD26" i="1"/>
  <c r="Z26" i="1"/>
  <c r="CR83" i="1"/>
  <c r="AD82" i="1"/>
  <c r="Z82" i="1"/>
  <c r="Z83" i="1" s="1"/>
  <c r="AC82" i="1"/>
  <c r="Y82" i="1"/>
  <c r="Y54" i="1"/>
  <c r="AA26" i="1"/>
  <c r="AB82" i="1"/>
  <c r="X82" i="1"/>
  <c r="AA82" i="1"/>
  <c r="AA54" i="1"/>
  <c r="Y26" i="1"/>
  <c r="Y83" i="1" l="1"/>
  <c r="AB83" i="1"/>
  <c r="AC83" i="1"/>
  <c r="AD83" i="1"/>
  <c r="AF54" i="1"/>
  <c r="AE54" i="1" s="1"/>
  <c r="AF82" i="1"/>
  <c r="AE82" i="1"/>
  <c r="AA83" i="1"/>
  <c r="AF26" i="1"/>
  <c r="AE26" i="1" s="1"/>
  <c r="X83" i="1"/>
  <c r="CQ26" i="1" l="1"/>
  <c r="O26" i="1"/>
  <c r="M26" i="1"/>
  <c r="K26" i="1"/>
  <c r="G26" i="1"/>
  <c r="E26" i="1"/>
  <c r="P26" i="1"/>
  <c r="N26" i="1"/>
  <c r="L26" i="1"/>
  <c r="H26" i="1"/>
  <c r="F26" i="1"/>
  <c r="CQ54" i="1"/>
  <c r="O54" i="1"/>
  <c r="M54" i="1"/>
  <c r="K54" i="1"/>
  <c r="G54" i="1"/>
  <c r="E54" i="1"/>
  <c r="P54" i="1"/>
  <c r="N54" i="1"/>
  <c r="L54" i="1"/>
  <c r="H54" i="1"/>
  <c r="F54" i="1"/>
  <c r="AF83" i="1"/>
  <c r="AE83" i="1" s="1"/>
  <c r="P82" i="1"/>
  <c r="N82" i="1"/>
  <c r="L82" i="1"/>
  <c r="H82" i="1"/>
  <c r="F82" i="1"/>
  <c r="CQ82" i="1"/>
  <c r="O82" i="1"/>
  <c r="M82" i="1"/>
  <c r="K82" i="1"/>
  <c r="G82" i="1"/>
  <c r="E82" i="1"/>
  <c r="P83" i="1" l="1"/>
  <c r="N83" i="1"/>
  <c r="L83" i="1"/>
  <c r="J83" i="1"/>
  <c r="G83" i="1"/>
  <c r="E83" i="1"/>
  <c r="CQ83" i="1"/>
  <c r="O83" i="1"/>
  <c r="M83" i="1"/>
  <c r="K83" i="1"/>
  <c r="H83" i="1"/>
  <c r="F83" i="1"/>
</calcChain>
</file>

<file path=xl/sharedStrings.xml><?xml version="1.0" encoding="utf-8"?>
<sst xmlns="http://schemas.openxmlformats.org/spreadsheetml/2006/main" count="932" uniqueCount="62">
  <si>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</si>
  <si>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</si>
  <si>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</si>
  <si>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</si>
  <si>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</si>
  <si>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</si>
  <si>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</si>
  <si>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</si>
  <si>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</si>
  <si>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</si>
  <si>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</si>
  <si>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</si>
  <si>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</si>
  <si>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</si>
  <si>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</si>
  <si>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</si>
  <si>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</si>
  <si>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</si>
  <si>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</si>
  <si>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</si>
  <si>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</si>
  <si>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</si>
  <si>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</si>
  <si>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</si>
  <si>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</si>
  <si>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</si>
  <si>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</si>
  <si>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</si>
  <si>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</si>
  <si>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география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</si>
  <si>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</si>
  <si>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</si>
  <si>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</si>
  <si>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</si>
  <si>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</si>
  <si>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</si>
  <si>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иностр.яз</t>
  </si>
  <si>
    <t>иностранный</t>
  </si>
  <si>
    <t>а</t>
  </si>
  <si>
    <t>средний балл</t>
  </si>
  <si>
    <t>б</t>
  </si>
  <si>
    <t>средний балл по школе</t>
  </si>
  <si>
    <t>Результаты пробного тестирования учащихся 11-х классов школы №29</t>
  </si>
  <si>
    <t>10 декабря 2015г</t>
  </si>
  <si>
    <t>балл</t>
  </si>
  <si>
    <t>количество</t>
  </si>
  <si>
    <t>Контроль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</si>
  <si>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</si>
  <si>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</si>
  <si>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</si>
  <si>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</si>
  <si>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</si>
  <si>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</si>
  <si>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</si>
  <si>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2015-2016 уч.год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</si>
  <si>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</si>
  <si>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</si>
  <si>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</si>
  <si>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</si>
  <si>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</si>
  <si>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</si>
  <si>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2015-2016 гг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</si>
</sst>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6" formatCode="0.0"/>
    <numFmt numFmtId="167" formatCode="dd/mm"/>
    <numFmt numFmtId="168" formatCode="d/m;@"/>
    <numFmt numFmtId="169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  <font>
      <b/>
      <sz val="1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62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top" indent="1"/>
    </xf>
    <xf numFmtId="0" fontId="5" fillId="0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left" vertical="top" indent="4"/>
    </xf>
    <xf numFmtId="0" fontId="5" fillId="0" borderId="4" xfId="1" applyNumberFormat="1" applyFont="1" applyFill="1" applyBorder="1" applyAlignment="1" applyProtection="1">
      <alignment horizontal="center" vertical="top"/>
    </xf>
    <xf numFmtId="0" fontId="5" fillId="0" borderId="4" xfId="1" applyNumberFormat="1" applyFont="1" applyFill="1" applyBorder="1" applyAlignment="1" applyProtection="1">
      <alignment horizontal="left" vertical="top" indent="3"/>
    </xf>
    <xf numFmtId="0" fontId="5" fillId="0" borderId="4" xfId="1" applyNumberFormat="1" applyFont="1" applyFill="1" applyBorder="1" applyAlignment="1" applyProtection="1">
      <alignment horizontal="left" vertical="top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10" fillId="0" borderId="5" xfId="2" applyNumberFormat="1" applyFont="1" applyFill="1" applyBorder="1" applyAlignment="1" applyProtection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2" fillId="0" borderId="2" xfId="3" applyFont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top"/>
    </xf>
    <xf numFmtId="0" fontId="2" fillId="0" borderId="3" xfId="3" applyFont="1" applyBorder="1" applyAlignment="1" applyProtection="1">
      <alignment horizontal="left"/>
      <protection locked="0"/>
    </xf>
    <xf numFmtId="0" fontId="2" fillId="0" borderId="3" xfId="1" applyNumberFormat="1" applyFont="1" applyFill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0" fillId="0" borderId="2" xfId="1" applyNumberFormat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2" xfId="1" applyNumberFormat="1" applyFont="1" applyFill="1" applyBorder="1" applyAlignment="1" applyProtection="1">
      <alignment horizontal="left" vertical="top"/>
    </xf>
    <xf numFmtId="0" fontId="4" fillId="0" borderId="0" xfId="0" applyFont="1" applyFill="1" applyAlignment="1">
      <alignment horizontal="center"/>
    </xf>
    <xf numFmtId="1" fontId="13" fillId="0" borderId="2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shrinkToFit="1"/>
    </xf>
    <xf numFmtId="164" fontId="17" fillId="0" borderId="0" xfId="0" applyNumberFormat="1" applyFont="1" applyFill="1" applyAlignment="1">
      <alignment horizontal="left"/>
    </xf>
    <xf numFmtId="0" fontId="9" fillId="0" borderId="4" xfId="0" applyFont="1" applyBorder="1"/>
    <xf numFmtId="0" fontId="4" fillId="0" borderId="0" xfId="0" applyFont="1" applyFill="1" applyBorder="1"/>
    <xf numFmtId="0" fontId="10" fillId="2" borderId="0" xfId="2" applyNumberFormat="1" applyFont="1" applyFill="1" applyBorder="1" applyAlignment="1" applyProtection="1">
      <alignment horizontal="right" vertical="top"/>
    </xf>
    <xf numFmtId="0" fontId="4" fillId="2" borderId="0" xfId="1" applyNumberFormat="1" applyFont="1" applyFill="1" applyBorder="1" applyAlignment="1" applyProtection="1">
      <alignment horizontal="center" vertical="top"/>
    </xf>
    <xf numFmtId="0" fontId="5" fillId="2" borderId="0" xfId="1" applyNumberFormat="1" applyFont="1" applyFill="1" applyBorder="1" applyAlignment="1" applyProtection="1">
      <alignment horizontal="left" vertical="top"/>
    </xf>
    <xf numFmtId="0" fontId="10" fillId="2" borderId="0" xfId="2" applyNumberFormat="1" applyFont="1" applyFill="1" applyBorder="1" applyAlignment="1" applyProtection="1">
      <alignment horizontal="left" vertical="top"/>
    </xf>
    <xf numFmtId="166" fontId="13" fillId="2" borderId="0" xfId="1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/>
    <xf numFmtId="1" fontId="1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/>
    <xf numFmtId="1" fontId="4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7" xfId="2" applyNumberFormat="1" applyFont="1" applyFill="1" applyBorder="1" applyAlignment="1" applyProtection="1">
      <alignment horizontal="left" vertical="top"/>
    </xf>
    <xf numFmtId="0" fontId="11" fillId="0" borderId="4" xfId="0" applyFont="1" applyBorder="1" applyAlignment="1">
      <alignment horizontal="center" vertical="center" wrapText="1"/>
    </xf>
    <xf numFmtId="0" fontId="12" fillId="0" borderId="4" xfId="3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3" borderId="2" xfId="2" applyNumberFormat="1" applyFont="1" applyFill="1" applyBorder="1" applyAlignment="1" applyProtection="1">
      <alignment horizontal="right" vertical="top"/>
    </xf>
    <xf numFmtId="0" fontId="4" fillId="3" borderId="2" xfId="1" applyNumberFormat="1" applyFont="1" applyFill="1" applyBorder="1" applyAlignment="1" applyProtection="1">
      <alignment horizontal="center" vertical="top"/>
    </xf>
    <xf numFmtId="0" fontId="5" fillId="3" borderId="2" xfId="1" applyNumberFormat="1" applyFont="1" applyFill="1" applyBorder="1" applyAlignment="1" applyProtection="1">
      <alignment horizontal="left" vertical="top"/>
    </xf>
    <xf numFmtId="0" fontId="10" fillId="3" borderId="2" xfId="2" applyNumberFormat="1" applyFont="1" applyFill="1" applyBorder="1" applyAlignment="1" applyProtection="1">
      <alignment horizontal="left" vertical="top"/>
    </xf>
    <xf numFmtId="166" fontId="13" fillId="3" borderId="2" xfId="1" applyNumberFormat="1" applyFont="1" applyFill="1" applyBorder="1" applyAlignment="1" applyProtection="1">
      <alignment horizontal="center" vertical="top"/>
    </xf>
    <xf numFmtId="0" fontId="4" fillId="3" borderId="2" xfId="0" applyFont="1" applyFill="1" applyBorder="1"/>
    <xf numFmtId="1" fontId="1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/>
    <xf numFmtId="1" fontId="4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/>
    <xf numFmtId="0" fontId="11" fillId="0" borderId="4" xfId="0" applyFont="1" applyBorder="1" applyAlignment="1">
      <alignment horizontal="right" vertical="center" wrapText="1"/>
    </xf>
    <xf numFmtId="0" fontId="2" fillId="0" borderId="6" xfId="0" applyFont="1" applyBorder="1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13" fillId="0" borderId="4" xfId="1" applyNumberFormat="1" applyFont="1" applyFill="1" applyBorder="1" applyAlignment="1" applyProtection="1">
      <alignment horizontal="center" vertical="top"/>
    </xf>
    <xf numFmtId="0" fontId="4" fillId="2" borderId="0" xfId="0" applyFont="1" applyFill="1"/>
    <xf numFmtId="0" fontId="13" fillId="2" borderId="0" xfId="1" applyNumberFormat="1" applyFont="1" applyFill="1" applyBorder="1" applyAlignment="1" applyProtection="1">
      <alignment horizontal="left" vertical="top"/>
    </xf>
    <xf numFmtId="166" fontId="13" fillId="2" borderId="0" xfId="1" applyNumberFormat="1" applyFont="1" applyFill="1" applyBorder="1" applyAlignment="1" applyProtection="1">
      <alignment horizontal="left" vertical="center"/>
    </xf>
    <xf numFmtId="0" fontId="10" fillId="2" borderId="0" xfId="1" applyNumberFormat="1" applyFont="1" applyFill="1" applyBorder="1" applyAlignment="1" applyProtection="1">
      <alignment horizontal="center" vertical="top"/>
    </xf>
    <xf numFmtId="0" fontId="13" fillId="3" borderId="2" xfId="1" applyNumberFormat="1" applyFont="1" applyFill="1" applyBorder="1" applyAlignment="1" applyProtection="1">
      <alignment horizontal="left" vertical="top"/>
    </xf>
    <xf numFmtId="166" fontId="13" fillId="3" borderId="2" xfId="1" applyNumberFormat="1" applyFont="1" applyFill="1" applyBorder="1" applyAlignment="1" applyProtection="1">
      <alignment horizontal="left" vertical="center"/>
    </xf>
    <xf numFmtId="0" fontId="10" fillId="3" borderId="2" xfId="1" applyNumberFormat="1" applyFont="1" applyFill="1" applyBorder="1" applyAlignment="1" applyProtection="1">
      <alignment horizontal="center" vertical="top"/>
    </xf>
    <xf numFmtId="0" fontId="10" fillId="3" borderId="2" xfId="2" applyNumberFormat="1" applyFont="1" applyFill="1" applyBorder="1" applyAlignment="1" applyProtection="1">
      <alignment horizontal="center" vertical="top"/>
    </xf>
    <xf numFmtId="0" fontId="4" fillId="3" borderId="3" xfId="0" applyFont="1" applyFill="1" applyBorder="1"/>
    <xf numFmtId="1" fontId="4" fillId="3" borderId="0" xfId="0" applyNumberFormat="1" applyFont="1" applyFill="1"/>
    <xf numFmtId="166" fontId="13" fillId="3" borderId="4" xfId="1" applyNumberFormat="1" applyFont="1" applyFill="1" applyBorder="1" applyAlignment="1" applyProtection="1">
      <alignment horizontal="center" vertical="top"/>
    </xf>
    <xf numFmtId="0" fontId="13" fillId="3" borderId="2" xfId="4" applyNumberFormat="1" applyFont="1" applyFill="1" applyBorder="1" applyAlignment="1" applyProtection="1">
      <alignment horizontal="left" vertical="top" wrapText="1"/>
    </xf>
    <xf numFmtId="166" fontId="14" fillId="3" borderId="2" xfId="1" applyNumberFormat="1" applyFont="1" applyFill="1" applyBorder="1" applyAlignment="1" applyProtection="1">
      <alignment horizontal="center" vertical="center"/>
    </xf>
    <xf numFmtId="166" fontId="13" fillId="3" borderId="2" xfId="1" applyNumberFormat="1" applyFont="1" applyFill="1" applyBorder="1" applyAlignment="1" applyProtection="1">
      <alignment horizontal="center" vertical="center"/>
    </xf>
    <xf numFmtId="1" fontId="14" fillId="3" borderId="2" xfId="1" applyNumberFormat="1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shrinkToFit="1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shrinkToFit="1"/>
    </xf>
    <xf numFmtId="0" fontId="16" fillId="0" borderId="2" xfId="0" applyFont="1" applyBorder="1" applyAlignment="1">
      <alignment shrinkToFit="1"/>
    </xf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2" xfId="0" applyFont="1" applyBorder="1" applyAlignment="1">
      <alignment horizontal="left" wrapText="1" shrinkToFit="1"/>
    </xf>
    <xf numFmtId="0" fontId="16" fillId="0" borderId="2" xfId="0" applyFont="1" applyBorder="1" applyAlignment="1">
      <alignment horizontal="center" wrapText="1" shrinkToFit="1"/>
    </xf>
    <xf numFmtId="0" fontId="16" fillId="0" borderId="2" xfId="0" applyFont="1" applyBorder="1" applyAlignment="1">
      <alignment wrapText="1" shrinkToFit="1"/>
    </xf>
    <xf numFmtId="0" fontId="20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shrinkToFit="1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shrinkToFit="1"/>
    </xf>
    <xf numFmtId="0" fontId="19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1" fontId="19" fillId="3" borderId="2" xfId="0" applyNumberFormat="1" applyFont="1" applyFill="1" applyBorder="1" applyAlignment="1">
      <alignment horizontal="center" vertical="center"/>
    </xf>
    <xf numFmtId="0" fontId="21" fillId="0" borderId="1" xfId="2" applyNumberFormat="1" applyFont="1" applyFill="1" applyBorder="1" applyAlignment="1" applyProtection="1">
      <alignment vertical="center"/>
    </xf>
    <xf numFmtId="0" fontId="17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4" fillId="0" borderId="2" xfId="2" applyNumberFormat="1" applyFont="1" applyFill="1" applyBorder="1" applyAlignment="1" applyProtection="1">
      <alignment horizontal="center" vertical="top"/>
    </xf>
    <xf numFmtId="167" fontId="14" fillId="5" borderId="2" xfId="2" applyNumberFormat="1" applyFont="1" applyFill="1" applyBorder="1" applyAlignment="1" applyProtection="1">
      <alignment horizontal="center" vertical="center"/>
    </xf>
    <xf numFmtId="168" fontId="3" fillId="0" borderId="2" xfId="2" applyNumberFormat="1" applyFont="1" applyFill="1" applyBorder="1" applyAlignment="1" applyProtection="1">
      <alignment horizontal="center" vertical="top" shrinkToFit="1"/>
    </xf>
    <xf numFmtId="0" fontId="3" fillId="6" borderId="2" xfId="2" applyNumberFormat="1" applyFont="1" applyFill="1" applyBorder="1" applyAlignment="1" applyProtection="1">
      <alignment horizontal="center" vertical="top"/>
    </xf>
    <xf numFmtId="0" fontId="14" fillId="6" borderId="2" xfId="2" applyNumberFormat="1" applyFont="1" applyFill="1" applyBorder="1" applyAlignment="1" applyProtection="1">
      <alignment horizontal="center" vertical="top"/>
    </xf>
    <xf numFmtId="0" fontId="5" fillId="6" borderId="2" xfId="2" applyNumberFormat="1" applyFont="1" applyFill="1" applyBorder="1" applyAlignment="1" applyProtection="1">
      <alignment horizontal="center" vertical="center"/>
    </xf>
    <xf numFmtId="0" fontId="3" fillId="6" borderId="0" xfId="0" applyFont="1" applyFill="1" applyAlignment="1">
      <alignment horizontal="center"/>
    </xf>
    <xf numFmtId="0" fontId="17" fillId="0" borderId="2" xfId="2" applyNumberFormat="1" applyFont="1" applyFill="1" applyBorder="1" applyAlignment="1" applyProtection="1">
      <alignment horizontal="center" vertical="top"/>
    </xf>
    <xf numFmtId="166" fontId="22" fillId="0" borderId="2" xfId="2" applyNumberFormat="1" applyFont="1" applyFill="1" applyBorder="1" applyAlignment="1" applyProtection="1">
      <alignment horizontal="center" vertical="top"/>
    </xf>
    <xf numFmtId="2" fontId="22" fillId="0" borderId="2" xfId="2" applyNumberFormat="1" applyFont="1" applyFill="1" applyBorder="1" applyAlignment="1" applyProtection="1">
      <alignment horizontal="center" vertical="top"/>
    </xf>
    <xf numFmtId="166" fontId="3" fillId="0" borderId="2" xfId="2" applyNumberFormat="1" applyFont="1" applyFill="1" applyBorder="1" applyAlignment="1" applyProtection="1">
      <alignment horizontal="center" vertical="center"/>
    </xf>
    <xf numFmtId="0" fontId="17" fillId="0" borderId="5" xfId="2" applyNumberFormat="1" applyFont="1" applyFill="1" applyBorder="1" applyAlignment="1" applyProtection="1">
      <alignment horizontal="center" vertical="top"/>
    </xf>
    <xf numFmtId="0" fontId="17" fillId="0" borderId="8" xfId="2" applyNumberFormat="1" applyFont="1" applyFill="1" applyBorder="1" applyAlignment="1" applyProtection="1">
      <alignment horizontal="center" vertical="top"/>
    </xf>
    <xf numFmtId="166" fontId="22" fillId="0" borderId="2" xfId="2" applyNumberFormat="1" applyFont="1" applyFill="1" applyBorder="1" applyAlignment="1" applyProtection="1">
      <alignment horizontal="center" vertical="center"/>
    </xf>
    <xf numFmtId="2" fontId="22" fillId="0" borderId="2" xfId="2" applyNumberFormat="1" applyFont="1" applyFill="1" applyBorder="1" applyAlignment="1" applyProtection="1">
      <alignment horizontal="center" vertical="center"/>
    </xf>
    <xf numFmtId="0" fontId="23" fillId="0" borderId="2" xfId="2" applyNumberFormat="1" applyFont="1" applyFill="1" applyBorder="1" applyAlignment="1" applyProtection="1">
      <alignment horizontal="center" vertical="top"/>
    </xf>
    <xf numFmtId="166" fontId="23" fillId="0" borderId="2" xfId="2" applyNumberFormat="1" applyFont="1" applyFill="1" applyBorder="1" applyAlignment="1" applyProtection="1">
      <alignment horizontal="center" vertical="center"/>
    </xf>
    <xf numFmtId="166" fontId="24" fillId="0" borderId="5" xfId="0" applyNumberFormat="1" applyFont="1" applyBorder="1" applyAlignment="1">
      <alignment horizontal="center" wrapText="1"/>
    </xf>
    <xf numFmtId="166" fontId="25" fillId="0" borderId="2" xfId="0" applyNumberFormat="1" applyFont="1" applyBorder="1" applyAlignment="1">
      <alignment horizontal="center" vertical="center"/>
    </xf>
    <xf numFmtId="0" fontId="17" fillId="0" borderId="0" xfId="2" applyNumberFormat="1" applyFont="1" applyFill="1" applyBorder="1" applyAlignment="1" applyProtection="1">
      <alignment horizontal="center" vertical="top"/>
    </xf>
    <xf numFmtId="166" fontId="3" fillId="0" borderId="0" xfId="0" applyNumberFormat="1" applyFont="1" applyBorder="1" applyAlignment="1">
      <alignment horizontal="center" wrapText="1"/>
    </xf>
    <xf numFmtId="1" fontId="26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7" fillId="0" borderId="0" xfId="0" applyFont="1"/>
    <xf numFmtId="166" fontId="26" fillId="0" borderId="0" xfId="0" applyNumberFormat="1" applyFont="1" applyBorder="1" applyAlignment="1">
      <alignment horizontal="center" vertical="center"/>
    </xf>
    <xf numFmtId="0" fontId="17" fillId="0" borderId="0" xfId="0" quotePrefix="1" applyFont="1" applyAlignment="1"/>
    <xf numFmtId="0" fontId="21" fillId="0" borderId="8" xfId="2" applyNumberFormat="1" applyFont="1" applyFill="1" applyBorder="1" applyAlignment="1" applyProtection="1">
      <alignment horizontal="center" vertical="center"/>
    </xf>
    <xf numFmtId="0" fontId="14" fillId="0" borderId="1" xfId="2" applyNumberFormat="1" applyFont="1" applyFill="1" applyBorder="1" applyAlignment="1" applyProtection="1">
      <alignment horizontal="center" vertical="center"/>
    </xf>
    <xf numFmtId="0" fontId="14" fillId="0" borderId="1" xfId="2" applyNumberFormat="1" applyFont="1" applyFill="1" applyBorder="1" applyAlignment="1" applyProtection="1">
      <alignment vertical="center"/>
    </xf>
    <xf numFmtId="0" fontId="27" fillId="0" borderId="0" xfId="0" applyFont="1" applyFill="1"/>
    <xf numFmtId="0" fontId="4" fillId="0" borderId="0" xfId="0" applyFont="1"/>
    <xf numFmtId="0" fontId="14" fillId="0" borderId="2" xfId="2" applyNumberFormat="1" applyFont="1" applyFill="1" applyBorder="1" applyAlignment="1" applyProtection="1">
      <alignment horizontal="center" vertical="center"/>
    </xf>
    <xf numFmtId="0" fontId="13" fillId="0" borderId="2" xfId="2" applyNumberFormat="1" applyFont="1" applyFill="1" applyBorder="1" applyAlignment="1" applyProtection="1">
      <alignment vertical="center"/>
    </xf>
    <xf numFmtId="168" fontId="14" fillId="0" borderId="2" xfId="2" applyNumberFormat="1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2" applyNumberFormat="1" applyFont="1" applyFill="1" applyBorder="1" applyAlignment="1" applyProtection="1">
      <alignment vertical="top"/>
    </xf>
    <xf numFmtId="0" fontId="14" fillId="0" borderId="2" xfId="2" applyNumberFormat="1" applyFont="1" applyFill="1" applyBorder="1" applyAlignment="1" applyProtection="1">
      <alignment horizontal="left" vertical="top" indent="3"/>
    </xf>
    <xf numFmtId="0" fontId="27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2" xfId="0" applyFont="1" applyFill="1" applyBorder="1"/>
    <xf numFmtId="0" fontId="27" fillId="0" borderId="2" xfId="2" applyNumberFormat="1" applyFont="1" applyFill="1" applyBorder="1" applyAlignment="1" applyProtection="1">
      <alignment horizontal="center" vertical="center"/>
    </xf>
    <xf numFmtId="0" fontId="28" fillId="0" borderId="2" xfId="1" applyNumberFormat="1" applyFont="1" applyFill="1" applyBorder="1" applyAlignment="1" applyProtection="1">
      <alignment horizontal="center" vertical="center"/>
    </xf>
    <xf numFmtId="0" fontId="29" fillId="0" borderId="2" xfId="1" applyNumberFormat="1" applyFont="1" applyFill="1" applyBorder="1" applyAlignment="1" applyProtection="1">
      <alignment vertical="center"/>
    </xf>
    <xf numFmtId="1" fontId="27" fillId="0" borderId="2" xfId="2" applyNumberFormat="1" applyFont="1" applyFill="1" applyBorder="1" applyAlignment="1" applyProtection="1">
      <alignment horizontal="center" vertical="center"/>
    </xf>
    <xf numFmtId="166" fontId="1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0" fillId="0" borderId="0" xfId="0" applyFont="1" applyFill="1"/>
    <xf numFmtId="0" fontId="13" fillId="0" borderId="2" xfId="0" applyFont="1" applyFill="1" applyBorder="1" applyAlignment="1">
      <alignment vertical="top" wrapText="1"/>
    </xf>
    <xf numFmtId="166" fontId="14" fillId="0" borderId="2" xfId="2" applyNumberFormat="1" applyFont="1" applyFill="1" applyBorder="1" applyAlignment="1" applyProtection="1">
      <alignment horizontal="center" vertical="center"/>
    </xf>
    <xf numFmtId="0" fontId="27" fillId="0" borderId="2" xfId="2" applyNumberFormat="1" applyFont="1" applyFill="1" applyBorder="1" applyAlignment="1" applyProtection="1">
      <alignment vertical="center"/>
    </xf>
    <xf numFmtId="0" fontId="14" fillId="0" borderId="2" xfId="2" applyNumberFormat="1" applyFont="1" applyFill="1" applyBorder="1" applyAlignment="1" applyProtection="1">
      <alignment vertical="center"/>
    </xf>
    <xf numFmtId="0" fontId="27" fillId="0" borderId="2" xfId="2" applyNumberFormat="1" applyFont="1" applyFill="1" applyBorder="1" applyAlignment="1" applyProtection="1">
      <alignment horizontal="left" vertical="center"/>
    </xf>
    <xf numFmtId="0" fontId="13" fillId="0" borderId="2" xfId="0" applyFont="1" applyFill="1" applyBorder="1" applyAlignment="1">
      <alignment vertical="center" wrapText="1"/>
    </xf>
    <xf numFmtId="166" fontId="14" fillId="0" borderId="2" xfId="2" applyNumberFormat="1" applyFont="1" applyFill="1" applyBorder="1" applyAlignment="1" applyProtection="1">
      <alignment horizontal="left" vertical="center"/>
    </xf>
    <xf numFmtId="0" fontId="13" fillId="0" borderId="2" xfId="2" applyNumberFormat="1" applyFont="1" applyFill="1" applyBorder="1" applyAlignment="1" applyProtection="1">
      <alignment horizontal="center" vertical="top"/>
    </xf>
    <xf numFmtId="0" fontId="31" fillId="0" borderId="2" xfId="1" applyNumberFormat="1" applyFont="1" applyFill="1" applyBorder="1" applyAlignment="1" applyProtection="1">
      <alignment horizontal="center" vertical="top"/>
    </xf>
    <xf numFmtId="0" fontId="32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7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7" fillId="0" borderId="0" xfId="0" applyFont="1" applyFill="1" applyAlignment="1"/>
    <xf numFmtId="166" fontId="14" fillId="0" borderId="1" xfId="2" applyNumberFormat="1" applyFont="1" applyFill="1" applyBorder="1" applyAlignment="1" applyProtection="1">
      <alignment horizontal="center" vertical="center"/>
    </xf>
    <xf numFmtId="166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7" fillId="0" borderId="0" xfId="2" applyNumberFormat="1" applyFont="1" applyFill="1" applyBorder="1" applyAlignment="1" applyProtection="1">
      <alignment horizontal="center" vertical="top"/>
    </xf>
    <xf numFmtId="0" fontId="27" fillId="0" borderId="0" xfId="1" applyNumberFormat="1" applyFont="1" applyFill="1" applyBorder="1" applyAlignment="1" applyProtection="1">
      <alignment horizontal="center" vertical="top"/>
    </xf>
    <xf numFmtId="0" fontId="13" fillId="0" borderId="0" xfId="0" applyFont="1" applyFill="1" applyBorder="1" applyAlignment="1">
      <alignment vertical="top" wrapText="1"/>
    </xf>
    <xf numFmtId="166" fontId="14" fillId="0" borderId="0" xfId="2" applyNumberFormat="1" applyFont="1" applyFill="1" applyBorder="1" applyAlignment="1" applyProtection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/>
    </xf>
    <xf numFmtId="0" fontId="27" fillId="0" borderId="2" xfId="1" applyNumberFormat="1" applyFont="1" applyFill="1" applyBorder="1" applyAlignment="1" applyProtection="1">
      <alignment horizontal="center" vertical="top"/>
    </xf>
    <xf numFmtId="0" fontId="14" fillId="0" borderId="1" xfId="2" applyNumberFormat="1" applyFont="1" applyFill="1" applyBorder="1" applyAlignment="1" applyProtection="1">
      <alignment horizontal="center" vertical="center"/>
    </xf>
    <xf numFmtId="0" fontId="27" fillId="0" borderId="1" xfId="2" applyNumberFormat="1" applyFont="1" applyFill="1" applyBorder="1" applyAlignment="1" applyProtection="1">
      <alignment horizontal="center" vertical="center"/>
    </xf>
    <xf numFmtId="0" fontId="14" fillId="0" borderId="0" xfId="2" applyNumberFormat="1" applyFont="1" applyFill="1" applyBorder="1" applyAlignment="1" applyProtection="1">
      <alignment horizontal="center" vertical="center"/>
    </xf>
    <xf numFmtId="0" fontId="14" fillId="0" borderId="0" xfId="2" applyNumberFormat="1" applyFont="1" applyFill="1" applyBorder="1" applyAlignment="1" applyProtection="1">
      <alignment vertical="center"/>
    </xf>
    <xf numFmtId="0" fontId="27" fillId="0" borderId="0" xfId="2" applyNumberFormat="1" applyFont="1" applyFill="1" applyBorder="1" applyAlignment="1" applyProtection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5" fillId="0" borderId="12" xfId="0" applyFont="1" applyFill="1" applyBorder="1" applyAlignment="1">
      <alignment horizontal="center" wrapText="1"/>
    </xf>
    <xf numFmtId="0" fontId="36" fillId="0" borderId="13" xfId="0" applyFont="1" applyFill="1" applyBorder="1" applyAlignment="1">
      <alignment horizontal="center"/>
    </xf>
    <xf numFmtId="0" fontId="36" fillId="0" borderId="14" xfId="0" applyFont="1" applyBorder="1"/>
    <xf numFmtId="168" fontId="0" fillId="0" borderId="15" xfId="0" applyNumberFormat="1" applyBorder="1" applyAlignment="1">
      <alignment horizontal="center" vertical="center"/>
    </xf>
    <xf numFmtId="14" fontId="0" fillId="0" borderId="16" xfId="0" applyNumberFormat="1" applyFill="1" applyBorder="1"/>
    <xf numFmtId="0" fontId="0" fillId="0" borderId="16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34" fillId="0" borderId="16" xfId="0" applyNumberFormat="1" applyFont="1" applyFill="1" applyBorder="1" applyAlignment="1">
      <alignment horizontal="center"/>
    </xf>
    <xf numFmtId="1" fontId="34" fillId="0" borderId="17" xfId="0" applyNumberFormat="1" applyFont="1" applyFill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6" fillId="0" borderId="19" xfId="0" applyFont="1" applyBorder="1"/>
    <xf numFmtId="168" fontId="0" fillId="0" borderId="20" xfId="0" applyNumberFormat="1" applyBorder="1" applyAlignment="1">
      <alignment horizontal="center" vertical="center"/>
    </xf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34" fillId="0" borderId="2" xfId="0" applyNumberFormat="1" applyFont="1" applyFill="1" applyBorder="1" applyAlignment="1">
      <alignment horizontal="center"/>
    </xf>
    <xf numFmtId="1" fontId="34" fillId="0" borderId="5" xfId="0" applyNumberFormat="1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36" fillId="0" borderId="22" xfId="0" applyFont="1" applyBorder="1"/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34" fillId="0" borderId="4" xfId="0" applyNumberFormat="1" applyFont="1" applyFill="1" applyBorder="1" applyAlignment="1">
      <alignment horizontal="center"/>
    </xf>
    <xf numFmtId="1" fontId="34" fillId="0" borderId="7" xfId="0" applyNumberFormat="1" applyFont="1" applyFill="1" applyBorder="1" applyAlignment="1">
      <alignment horizontal="center"/>
    </xf>
    <xf numFmtId="168" fontId="0" fillId="0" borderId="23" xfId="0" applyNumberFormat="1" applyBorder="1" applyAlignment="1">
      <alignment horizontal="center" vertical="center"/>
    </xf>
    <xf numFmtId="0" fontId="0" fillId="6" borderId="24" xfId="0" applyFill="1" applyBorder="1"/>
    <xf numFmtId="0" fontId="30" fillId="6" borderId="24" xfId="0" applyNumberFormat="1" applyFont="1" applyFill="1" applyBorder="1" applyAlignment="1">
      <alignment horizontal="center"/>
    </xf>
    <xf numFmtId="1" fontId="30" fillId="6" borderId="24" xfId="0" applyNumberFormat="1" applyFont="1" applyFill="1" applyBorder="1" applyAlignment="1">
      <alignment horizontal="center"/>
    </xf>
    <xf numFmtId="1" fontId="30" fillId="6" borderId="25" xfId="0" applyNumberFormat="1" applyFont="1" applyFill="1" applyBorder="1" applyAlignment="1">
      <alignment horizontal="center"/>
    </xf>
    <xf numFmtId="1" fontId="36" fillId="0" borderId="26" xfId="0" applyNumberFormat="1" applyFont="1" applyBorder="1" applyAlignment="1">
      <alignment horizontal="center"/>
    </xf>
    <xf numFmtId="0" fontId="36" fillId="0" borderId="27" xfId="0" applyFont="1" applyBorder="1"/>
    <xf numFmtId="1" fontId="30" fillId="6" borderId="4" xfId="0" applyNumberFormat="1" applyFont="1" applyFill="1" applyBorder="1" applyAlignment="1">
      <alignment horizontal="center"/>
    </xf>
    <xf numFmtId="168" fontId="34" fillId="0" borderId="28" xfId="0" applyNumberFormat="1" applyFont="1" applyBorder="1" applyAlignment="1">
      <alignment horizontal="center" vertical="center"/>
    </xf>
    <xf numFmtId="168" fontId="34" fillId="0" borderId="29" xfId="0" applyNumberFormat="1" applyFont="1" applyBorder="1" applyAlignment="1">
      <alignment horizontal="center" vertical="center"/>
    </xf>
    <xf numFmtId="168" fontId="34" fillId="0" borderId="30" xfId="0" applyNumberFormat="1" applyFont="1" applyBorder="1" applyAlignment="1">
      <alignment horizontal="center" vertical="center"/>
    </xf>
    <xf numFmtId="168" fontId="34" fillId="0" borderId="31" xfId="0" applyNumberFormat="1" applyFont="1" applyBorder="1" applyAlignment="1">
      <alignment horizontal="center" vertical="center"/>
    </xf>
    <xf numFmtId="168" fontId="34" fillId="0" borderId="15" xfId="0" applyNumberFormat="1" applyFont="1" applyBorder="1" applyAlignment="1">
      <alignment horizontal="center" vertical="center"/>
    </xf>
    <xf numFmtId="168" fontId="34" fillId="0" borderId="20" xfId="0" applyNumberFormat="1" applyFont="1" applyBorder="1" applyAlignment="1">
      <alignment horizontal="center" vertical="center"/>
    </xf>
    <xf numFmtId="168" fontId="34" fillId="0" borderId="2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9" fontId="0" fillId="0" borderId="19" xfId="0" applyNumberFormat="1" applyFill="1" applyBorder="1" applyAlignment="1">
      <alignment horizontal="center"/>
    </xf>
    <xf numFmtId="169" fontId="0" fillId="0" borderId="22" xfId="0" applyNumberFormat="1" applyFill="1" applyBorder="1" applyAlignment="1">
      <alignment horizontal="center"/>
    </xf>
    <xf numFmtId="169" fontId="0" fillId="6" borderId="27" xfId="0" applyNumberFormat="1" applyFill="1" applyBorder="1" applyAlignment="1">
      <alignment horizontal="center"/>
    </xf>
    <xf numFmtId="169" fontId="0" fillId="0" borderId="32" xfId="0" applyNumberFormat="1" applyFill="1" applyBorder="1" applyAlignment="1">
      <alignment horizontal="center"/>
    </xf>
    <xf numFmtId="0" fontId="37" fillId="0" borderId="9" xfId="0" applyFont="1" applyBorder="1" applyAlignment="1">
      <alignment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6тест"/>
      <sheetName val="ПУ 6тест"/>
      <sheetName val="7тест"/>
      <sheetName val="ПУ 7тест"/>
      <sheetName val="8тест"/>
      <sheetName val="ПУ 8тест"/>
      <sheetName val="9тест"/>
      <sheetName val="ПУ 9тест"/>
      <sheetName val="10тест"/>
      <sheetName val="ПУ 10тест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 t="str">
            <v>6 тест</v>
          </cell>
        </row>
        <row r="33">
          <cell r="Q33" t="str">
            <v>7 тест</v>
          </cell>
        </row>
        <row r="34">
          <cell r="Q34" t="str">
            <v>8 тест</v>
          </cell>
        </row>
        <row r="35">
          <cell r="Q35" t="str">
            <v>9 тест</v>
          </cell>
        </row>
        <row r="36">
          <cell r="Q36" t="str">
            <v>10 тест</v>
          </cell>
        </row>
        <row r="37">
          <cell r="Q37" t="str">
            <v>11 тест</v>
          </cell>
        </row>
        <row r="38">
          <cell r="Q38" t="str">
            <v>12 тест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D60" t="str">
            <v>м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  <cell r="M63" t="str">
            <v>м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  <cell r="M64" t="str">
            <v>м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D65" t="str">
            <v>ж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  <cell r="M66" t="str">
            <v>ж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D67" t="str">
            <v>м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H68" t="str">
            <v>ж</v>
          </cell>
          <cell r="J68">
            <v>9</v>
          </cell>
          <cell r="K68" t="str">
            <v>в</v>
          </cell>
          <cell r="L68" t="str">
            <v>Кононенко Данил</v>
          </cell>
          <cell r="M68" t="str">
            <v>м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  <cell r="M69" t="str">
            <v>м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H70" t="str">
            <v>м</v>
          </cell>
          <cell r="J70">
            <v>11</v>
          </cell>
          <cell r="K70" t="str">
            <v>в</v>
          </cell>
          <cell r="L70" t="str">
            <v>Радюкина Валерия</v>
          </cell>
          <cell r="M70" t="str">
            <v>ж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H71" t="str">
            <v>м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D72" t="str">
            <v>м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  <cell r="M72" t="str">
            <v>ж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H73" t="str">
            <v>ж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H74" t="str">
            <v>ж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D76" t="str">
            <v>ж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  <cell r="M76" t="str">
            <v>м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D77" t="str">
            <v>ж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  <cell r="H77" t="str">
            <v>м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 t="str">
            <v>6 тест</v>
          </cell>
          <cell r="I2" t="str">
            <v>7 тест</v>
          </cell>
          <cell r="J2" t="str">
            <v>8 тест</v>
          </cell>
          <cell r="K2" t="str">
            <v>9 тест</v>
          </cell>
          <cell r="L2" t="str">
            <v>10 тест</v>
          </cell>
          <cell r="M2" t="str">
            <v>11 тест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/>
      <sheetData sheetId="3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69.40198222829801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66.708070175438593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52.640833333333333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64.200593301435418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/>
      <sheetData sheetId="22">
        <row r="4">
          <cell r="C4" t="str">
            <v>Ажибаев Эрик</v>
          </cell>
          <cell r="K4">
            <v>37</v>
          </cell>
          <cell r="X4">
            <v>1</v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</row>
        <row r="5">
          <cell r="C5" t="str">
            <v>Андасова Назымгуль</v>
          </cell>
          <cell r="K5">
            <v>89</v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>
            <v>1</v>
          </cell>
          <cell r="AC5" t="str">
            <v/>
          </cell>
        </row>
        <row r="6">
          <cell r="C6" t="str">
            <v>Балташев Ильяс</v>
          </cell>
          <cell r="K6">
            <v>99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>
            <v>1</v>
          </cell>
        </row>
        <row r="7">
          <cell r="C7" t="str">
            <v>Бейс Мажен</v>
          </cell>
          <cell r="K7">
            <v>70</v>
          </cell>
          <cell r="X7" t="str">
            <v/>
          </cell>
          <cell r="Y7" t="str">
            <v/>
          </cell>
          <cell r="Z7">
            <v>1</v>
          </cell>
          <cell r="AA7" t="str">
            <v/>
          </cell>
          <cell r="AB7" t="str">
            <v/>
          </cell>
          <cell r="AC7" t="str">
            <v/>
          </cell>
        </row>
        <row r="8">
          <cell r="C8" t="str">
            <v>Галым Айсана</v>
          </cell>
          <cell r="K8">
            <v>80</v>
          </cell>
          <cell r="X8" t="str">
            <v/>
          </cell>
          <cell r="Y8" t="str">
            <v/>
          </cell>
          <cell r="Z8" t="str">
            <v/>
          </cell>
          <cell r="AA8">
            <v>1</v>
          </cell>
          <cell r="AB8" t="str">
            <v/>
          </cell>
          <cell r="AC8" t="str">
            <v/>
          </cell>
        </row>
        <row r="9">
          <cell r="C9" t="str">
            <v>Глебова Вероника</v>
          </cell>
          <cell r="K9">
            <v>65</v>
          </cell>
          <cell r="X9" t="str">
            <v/>
          </cell>
          <cell r="Y9" t="str">
            <v/>
          </cell>
          <cell r="Z9">
            <v>1</v>
          </cell>
          <cell r="AA9" t="str">
            <v/>
          </cell>
          <cell r="AB9" t="str">
            <v/>
          </cell>
          <cell r="AC9" t="str">
            <v/>
          </cell>
        </row>
        <row r="10">
          <cell r="C10" t="str">
            <v>Зейнуллаева Даяна</v>
          </cell>
          <cell r="K10">
            <v>68</v>
          </cell>
          <cell r="X10" t="str">
            <v/>
          </cell>
          <cell r="Y10" t="str">
            <v/>
          </cell>
          <cell r="Z10">
            <v>1</v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C11" t="str">
            <v>Иванченко Дмитрий</v>
          </cell>
          <cell r="K11">
            <v>62</v>
          </cell>
          <cell r="X11" t="str">
            <v/>
          </cell>
          <cell r="Y11" t="str">
            <v/>
          </cell>
          <cell r="Z11">
            <v>1</v>
          </cell>
          <cell r="AA11" t="str">
            <v/>
          </cell>
          <cell r="AB11" t="str">
            <v/>
          </cell>
          <cell r="AC11" t="str">
            <v/>
          </cell>
        </row>
        <row r="12">
          <cell r="C12" t="str">
            <v>Искра Александр</v>
          </cell>
          <cell r="K12">
            <v>60</v>
          </cell>
          <cell r="X12" t="str">
            <v/>
          </cell>
          <cell r="Y12">
            <v>1</v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C13" t="str">
            <v>Каркенов Адиль</v>
          </cell>
          <cell r="K13">
            <v>76</v>
          </cell>
          <cell r="X13" t="str">
            <v/>
          </cell>
          <cell r="Y13" t="str">
            <v/>
          </cell>
          <cell r="Z13" t="str">
            <v/>
          </cell>
          <cell r="AA13">
            <v>1</v>
          </cell>
          <cell r="AB13" t="str">
            <v/>
          </cell>
          <cell r="AC13" t="str">
            <v/>
          </cell>
        </row>
        <row r="14">
          <cell r="C14" t="str">
            <v>Ким Виктория</v>
          </cell>
          <cell r="K14">
            <v>71</v>
          </cell>
          <cell r="X14" t="str">
            <v/>
          </cell>
          <cell r="Y14" t="str">
            <v/>
          </cell>
          <cell r="Z14" t="str">
            <v/>
          </cell>
          <cell r="AA14">
            <v>1</v>
          </cell>
          <cell r="AB14" t="str">
            <v/>
          </cell>
          <cell r="AC14" t="str">
            <v/>
          </cell>
        </row>
        <row r="15">
          <cell r="C15" t="str">
            <v>Кузнецов Борис</v>
          </cell>
          <cell r="K15">
            <v>83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>
            <v>1</v>
          </cell>
          <cell r="AC15" t="str">
            <v/>
          </cell>
        </row>
        <row r="16">
          <cell r="C16" t="str">
            <v>Куприйчук Виталий</v>
          </cell>
          <cell r="K16">
            <v>57</v>
          </cell>
          <cell r="X16" t="str">
            <v/>
          </cell>
          <cell r="Y16">
            <v>1</v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</row>
        <row r="17">
          <cell r="C17" t="str">
            <v>Мадениетов Арлан</v>
          </cell>
          <cell r="K17">
            <v>81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>
            <v>1</v>
          </cell>
          <cell r="AC17" t="str">
            <v/>
          </cell>
        </row>
        <row r="18">
          <cell r="C18" t="str">
            <v>Манат Наргиз</v>
          </cell>
          <cell r="K18">
            <v>70</v>
          </cell>
          <cell r="X18" t="str">
            <v/>
          </cell>
          <cell r="Y18" t="str">
            <v/>
          </cell>
          <cell r="Z18">
            <v>1</v>
          </cell>
          <cell r="AA18" t="str">
            <v/>
          </cell>
          <cell r="AB18" t="str">
            <v/>
          </cell>
          <cell r="AC18" t="str">
            <v/>
          </cell>
        </row>
        <row r="19">
          <cell r="C19" t="str">
            <v>Малышко Артур</v>
          </cell>
          <cell r="K19">
            <v>85</v>
          </cell>
          <cell r="X19" t="str">
            <v/>
          </cell>
          <cell r="Z19" t="str">
            <v/>
          </cell>
          <cell r="AA19" t="str">
            <v/>
          </cell>
          <cell r="AB19">
            <v>1</v>
          </cell>
          <cell r="AC19" t="str">
            <v/>
          </cell>
        </row>
        <row r="20">
          <cell r="C20" t="str">
            <v>Матаева Виктория</v>
          </cell>
          <cell r="K20">
            <v>70</v>
          </cell>
          <cell r="X20" t="str">
            <v/>
          </cell>
          <cell r="Z20">
            <v>1</v>
          </cell>
          <cell r="AA20" t="str">
            <v/>
          </cell>
          <cell r="AB20" t="str">
            <v/>
          </cell>
          <cell r="AC20" t="str">
            <v/>
          </cell>
        </row>
        <row r="21">
          <cell r="C21" t="str">
            <v>Николаенко Ксения</v>
          </cell>
          <cell r="K21">
            <v>78</v>
          </cell>
          <cell r="X21" t="str">
            <v/>
          </cell>
          <cell r="Y21" t="str">
            <v/>
          </cell>
          <cell r="Z21" t="str">
            <v/>
          </cell>
          <cell r="AA21">
            <v>1</v>
          </cell>
          <cell r="AB21" t="str">
            <v/>
          </cell>
          <cell r="AC21" t="str">
            <v/>
          </cell>
        </row>
        <row r="22">
          <cell r="K22">
            <v>0</v>
          </cell>
        </row>
        <row r="23">
          <cell r="C23" t="str">
            <v>Орлова Вероника</v>
          </cell>
          <cell r="K23">
            <v>65</v>
          </cell>
          <cell r="X23" t="str">
            <v/>
          </cell>
          <cell r="Y23" t="str">
            <v/>
          </cell>
          <cell r="Z23">
            <v>1</v>
          </cell>
          <cell r="AA23" t="str">
            <v/>
          </cell>
          <cell r="AB23" t="str">
            <v/>
          </cell>
          <cell r="AC23" t="str">
            <v/>
          </cell>
        </row>
        <row r="24">
          <cell r="C24" t="str">
            <v>Тарасов Максим</v>
          </cell>
          <cell r="K24">
            <v>54</v>
          </cell>
          <cell r="Y24">
            <v>1</v>
          </cell>
        </row>
        <row r="25">
          <cell r="C25" t="str">
            <v>Цыбулькин Илья</v>
          </cell>
          <cell r="K25">
            <v>54</v>
          </cell>
          <cell r="Y25">
            <v>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C35" t="str">
            <v xml:space="preserve">Алимбаев Темирлан </v>
          </cell>
          <cell r="K35">
            <v>72</v>
          </cell>
          <cell r="X35" t="str">
            <v/>
          </cell>
          <cell r="Y35" t="str">
            <v/>
          </cell>
          <cell r="Z35" t="str">
            <v/>
          </cell>
          <cell r="AA35">
            <v>1</v>
          </cell>
          <cell r="AB35" t="str">
            <v/>
          </cell>
          <cell r="AC35" t="str">
            <v/>
          </cell>
        </row>
        <row r="36">
          <cell r="C36" t="str">
            <v xml:space="preserve">Амангельді Ануар  </v>
          </cell>
          <cell r="K36">
            <v>65</v>
          </cell>
          <cell r="X36" t="str">
            <v/>
          </cell>
          <cell r="Y36" t="str">
            <v/>
          </cell>
          <cell r="Z36">
            <v>1</v>
          </cell>
          <cell r="AA36" t="str">
            <v/>
          </cell>
          <cell r="AB36" t="str">
            <v/>
          </cell>
          <cell r="AC36" t="str">
            <v/>
          </cell>
        </row>
        <row r="37">
          <cell r="C37" t="str">
            <v xml:space="preserve">Аманова Камила </v>
          </cell>
          <cell r="K37">
            <v>70</v>
          </cell>
          <cell r="X37" t="str">
            <v/>
          </cell>
          <cell r="Y37" t="str">
            <v/>
          </cell>
          <cell r="Z37">
            <v>1</v>
          </cell>
          <cell r="AA37" t="str">
            <v/>
          </cell>
          <cell r="AB37" t="str">
            <v/>
          </cell>
          <cell r="AC37" t="str">
            <v/>
          </cell>
        </row>
        <row r="38">
          <cell r="C38" t="str">
            <v xml:space="preserve">Амурбай Әділет </v>
          </cell>
          <cell r="K38">
            <v>84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>
            <v>1</v>
          </cell>
          <cell r="AC38" t="str">
            <v/>
          </cell>
        </row>
        <row r="39">
          <cell r="C39" t="str">
            <v xml:space="preserve">Васильев Кирилл </v>
          </cell>
          <cell r="K39">
            <v>69</v>
          </cell>
          <cell r="X39" t="str">
            <v/>
          </cell>
          <cell r="Y39" t="str">
            <v/>
          </cell>
          <cell r="Z39">
            <v>1</v>
          </cell>
          <cell r="AA39" t="str">
            <v/>
          </cell>
          <cell r="AB39" t="str">
            <v/>
          </cell>
          <cell r="AC39" t="str">
            <v/>
          </cell>
        </row>
        <row r="40">
          <cell r="C40" t="str">
            <v>Давлетшин Рашит</v>
          </cell>
          <cell r="K40">
            <v>80</v>
          </cell>
          <cell r="X40" t="str">
            <v/>
          </cell>
          <cell r="Y40" t="str">
            <v/>
          </cell>
          <cell r="Z40" t="str">
            <v/>
          </cell>
          <cell r="AA40">
            <v>1</v>
          </cell>
          <cell r="AB40" t="str">
            <v/>
          </cell>
          <cell r="AC40" t="str">
            <v/>
          </cell>
        </row>
        <row r="41">
          <cell r="C41" t="str">
            <v xml:space="preserve">Еркенова Зарина </v>
          </cell>
          <cell r="K41">
            <v>75</v>
          </cell>
          <cell r="X41" t="str">
            <v/>
          </cell>
          <cell r="Y41" t="str">
            <v/>
          </cell>
          <cell r="Z41" t="str">
            <v/>
          </cell>
          <cell r="AA41">
            <v>1</v>
          </cell>
          <cell r="AB41" t="str">
            <v/>
          </cell>
          <cell r="AC41" t="str">
            <v/>
          </cell>
        </row>
        <row r="42">
          <cell r="C42" t="str">
            <v>Жапарова Жулдыз</v>
          </cell>
          <cell r="K42">
            <v>87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>
            <v>1</v>
          </cell>
          <cell r="AC42" t="str">
            <v/>
          </cell>
        </row>
        <row r="43">
          <cell r="C43" t="str">
            <v xml:space="preserve">Иванова Диана </v>
          </cell>
          <cell r="K43">
            <v>75</v>
          </cell>
          <cell r="X43" t="str">
            <v/>
          </cell>
          <cell r="Y43" t="str">
            <v/>
          </cell>
          <cell r="Z43" t="str">
            <v/>
          </cell>
          <cell r="AA43">
            <v>1</v>
          </cell>
          <cell r="AB43" t="str">
            <v/>
          </cell>
          <cell r="AC43" t="str">
            <v/>
          </cell>
        </row>
        <row r="44">
          <cell r="C44" t="str">
            <v xml:space="preserve">Кадыров Дархан </v>
          </cell>
          <cell r="K44">
            <v>59</v>
          </cell>
          <cell r="X44" t="str">
            <v/>
          </cell>
          <cell r="Y44">
            <v>1</v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</row>
        <row r="45">
          <cell r="C45" t="str">
            <v xml:space="preserve">Петроченко Иван </v>
          </cell>
          <cell r="K45">
            <v>65</v>
          </cell>
          <cell r="X45" t="str">
            <v/>
          </cell>
          <cell r="Y45" t="str">
            <v/>
          </cell>
          <cell r="Z45">
            <v>1</v>
          </cell>
          <cell r="AA45" t="str">
            <v/>
          </cell>
          <cell r="AB45" t="str">
            <v/>
          </cell>
          <cell r="AC45" t="str">
            <v/>
          </cell>
        </row>
        <row r="46">
          <cell r="C46" t="str">
            <v xml:space="preserve">Савичев Виталий </v>
          </cell>
          <cell r="K46">
            <v>61</v>
          </cell>
          <cell r="X46" t="str">
            <v/>
          </cell>
          <cell r="Y46" t="str">
            <v/>
          </cell>
          <cell r="Z46">
            <v>1</v>
          </cell>
          <cell r="AA46" t="str">
            <v/>
          </cell>
          <cell r="AB46" t="str">
            <v/>
          </cell>
          <cell r="AC46" t="str">
            <v/>
          </cell>
        </row>
        <row r="47">
          <cell r="C47" t="str">
            <v xml:space="preserve">Свидунович Александр </v>
          </cell>
          <cell r="K47">
            <v>87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>
            <v>1</v>
          </cell>
          <cell r="AC47" t="str">
            <v/>
          </cell>
        </row>
        <row r="48">
          <cell r="C48" t="str">
            <v xml:space="preserve">Семенова Милена </v>
          </cell>
          <cell r="K48">
            <v>63</v>
          </cell>
          <cell r="X48" t="str">
            <v/>
          </cell>
          <cell r="Y48" t="str">
            <v/>
          </cell>
          <cell r="Z48">
            <v>1</v>
          </cell>
          <cell r="AA48" t="str">
            <v/>
          </cell>
          <cell r="AB48" t="str">
            <v/>
          </cell>
          <cell r="AC48" t="str">
            <v/>
          </cell>
        </row>
        <row r="49">
          <cell r="C49" t="str">
            <v xml:space="preserve">Стрельникова Вероника </v>
          </cell>
          <cell r="K49">
            <v>57</v>
          </cell>
          <cell r="X49" t="str">
            <v/>
          </cell>
          <cell r="Y49">
            <v>1</v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</row>
        <row r="50">
          <cell r="C50" t="str">
            <v xml:space="preserve">Сушин Адиль </v>
          </cell>
          <cell r="K50">
            <v>48</v>
          </cell>
          <cell r="X50">
            <v>1</v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</row>
        <row r="51">
          <cell r="C51" t="str">
            <v xml:space="preserve">Тастенова Камила </v>
          </cell>
          <cell r="K51">
            <v>78</v>
          </cell>
          <cell r="Y51" t="str">
            <v/>
          </cell>
          <cell r="Z51" t="str">
            <v/>
          </cell>
          <cell r="AA51">
            <v>1</v>
          </cell>
          <cell r="AB51" t="str">
            <v/>
          </cell>
          <cell r="AC51" t="str">
            <v/>
          </cell>
        </row>
        <row r="52">
          <cell r="C52" t="str">
            <v xml:space="preserve">Хайруллаев Отабек </v>
          </cell>
          <cell r="K52">
            <v>55</v>
          </cell>
          <cell r="Y52">
            <v>1</v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</row>
        <row r="53">
          <cell r="C53" t="str">
            <v xml:space="preserve">Цыздоев Ибраим </v>
          </cell>
          <cell r="K53">
            <v>39</v>
          </cell>
          <cell r="X53">
            <v>1</v>
          </cell>
        </row>
        <row r="54">
          <cell r="C54" t="str">
            <v xml:space="preserve">Щукина Валерия </v>
          </cell>
          <cell r="K54">
            <v>48</v>
          </cell>
          <cell r="X54">
            <v>1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C66" t="str">
            <v>Альжанова Томирис</v>
          </cell>
          <cell r="K66">
            <v>71</v>
          </cell>
          <cell r="X66" t="str">
            <v/>
          </cell>
          <cell r="Y66" t="str">
            <v/>
          </cell>
          <cell r="Z66" t="str">
            <v/>
          </cell>
          <cell r="AA66">
            <v>1</v>
          </cell>
          <cell r="AB66" t="str">
            <v/>
          </cell>
          <cell r="AC66" t="str">
            <v/>
          </cell>
        </row>
        <row r="67">
          <cell r="C67" t="str">
            <v>Балтабаева Рахиля</v>
          </cell>
          <cell r="K67">
            <v>61</v>
          </cell>
          <cell r="X67" t="str">
            <v/>
          </cell>
          <cell r="Y67" t="str">
            <v/>
          </cell>
          <cell r="Z67">
            <v>1</v>
          </cell>
          <cell r="AA67" t="str">
            <v/>
          </cell>
          <cell r="AB67" t="str">
            <v/>
          </cell>
          <cell r="AC67" t="str">
            <v/>
          </cell>
        </row>
        <row r="68">
          <cell r="C68" t="str">
            <v>Гебель Роман</v>
          </cell>
          <cell r="K68">
            <v>57</v>
          </cell>
          <cell r="X68" t="str">
            <v/>
          </cell>
          <cell r="Y68">
            <v>1</v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</row>
        <row r="69">
          <cell r="K69">
            <v>0</v>
          </cell>
        </row>
        <row r="70">
          <cell r="C70" t="str">
            <v>Евлоев Руслан</v>
          </cell>
          <cell r="K70">
            <v>43</v>
          </cell>
          <cell r="X70">
            <v>1</v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</row>
        <row r="71">
          <cell r="C71" t="str">
            <v>Емелина Лилия</v>
          </cell>
          <cell r="K71">
            <v>49</v>
          </cell>
          <cell r="X71">
            <v>1</v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</row>
        <row r="72">
          <cell r="C72" t="str">
            <v>Иовлева Юлия</v>
          </cell>
          <cell r="K72">
            <v>33</v>
          </cell>
          <cell r="X72">
            <v>1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</row>
        <row r="73">
          <cell r="C73" t="str">
            <v>Камзина Аида</v>
          </cell>
          <cell r="K73">
            <v>48</v>
          </cell>
          <cell r="X73">
            <v>1</v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</row>
        <row r="74">
          <cell r="C74" t="str">
            <v>Кононенко Данил</v>
          </cell>
          <cell r="K74">
            <v>39</v>
          </cell>
          <cell r="X74">
            <v>1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</row>
        <row r="75">
          <cell r="C75" t="str">
            <v>Овсепян Эрнест</v>
          </cell>
          <cell r="K75">
            <v>49</v>
          </cell>
          <cell r="X75">
            <v>1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</row>
        <row r="76">
          <cell r="C76" t="str">
            <v>Радюкина Валерия</v>
          </cell>
          <cell r="K76">
            <v>54</v>
          </cell>
          <cell r="X76" t="str">
            <v/>
          </cell>
          <cell r="Y76">
            <v>1</v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</row>
        <row r="77">
          <cell r="C77" t="str">
            <v>Рахимбердинова Гульмира</v>
          </cell>
          <cell r="K77">
            <v>69</v>
          </cell>
          <cell r="X77" t="str">
            <v/>
          </cell>
          <cell r="Y77" t="str">
            <v/>
          </cell>
          <cell r="Z77">
            <v>1</v>
          </cell>
          <cell r="AA77" t="str">
            <v/>
          </cell>
          <cell r="AB77" t="str">
            <v/>
          </cell>
          <cell r="AC77" t="str">
            <v/>
          </cell>
        </row>
        <row r="78">
          <cell r="C78" t="str">
            <v>Семенова Екатерина</v>
          </cell>
          <cell r="K78">
            <v>49</v>
          </cell>
          <cell r="X78">
            <v>1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</row>
        <row r="79">
          <cell r="C79" t="str">
            <v>Солдатова Алина</v>
          </cell>
          <cell r="K79">
            <v>55</v>
          </cell>
          <cell r="X79" t="str">
            <v/>
          </cell>
          <cell r="Y79">
            <v>1</v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</row>
        <row r="80">
          <cell r="C80" t="str">
            <v>Цыздоев Ваха</v>
          </cell>
          <cell r="K80">
            <v>51</v>
          </cell>
          <cell r="X80" t="str">
            <v/>
          </cell>
          <cell r="Y80">
            <v>1</v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</row>
        <row r="81">
          <cell r="C81" t="str">
            <v>Шакенова Зарина</v>
          </cell>
          <cell r="K81">
            <v>58</v>
          </cell>
          <cell r="X81" t="str">
            <v/>
          </cell>
          <cell r="Y81">
            <v>1</v>
          </cell>
          <cell r="AA81" t="str">
            <v/>
          </cell>
          <cell r="AB81" t="str">
            <v/>
          </cell>
          <cell r="AC81" t="str">
            <v/>
          </cell>
        </row>
        <row r="82">
          <cell r="C82" t="str">
            <v>Касимов</v>
          </cell>
          <cell r="K82">
            <v>61</v>
          </cell>
          <cell r="Z82">
            <v>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/>
      <sheetData sheetId="2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5"/>
      <sheetData sheetId="2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7"/>
      <sheetData sheetId="2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9"/>
      <sheetData sheetId="3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3"/>
      <sheetData sheetId="3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5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14.989655958077012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14.848947368421054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11.893333333333334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14.175231259968101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16.084962406015038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16.689999999999998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12.583333333333332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15.378972886762361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11.572909546593758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12.962105263157895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9.0274999999999999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11.37904625199362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12.638300296195032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10.287192982456139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8.1875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10.693569377990432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12.355555555555556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9.7731501831501841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17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13.324444444444444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18.336666666666666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88"/>
  <sheetViews>
    <sheetView tabSelected="1" workbookViewId="0">
      <selection activeCell="I68" sqref="I68"/>
    </sheetView>
  </sheetViews>
  <sheetFormatPr defaultRowHeight="12.75" x14ac:dyDescent="0.2"/>
  <cols>
    <col min="1" max="1" width="4" style="3" customWidth="1"/>
    <col min="2" max="2" width="6" style="41" customWidth="1"/>
    <col min="3" max="3" width="23.42578125" style="3" customWidth="1"/>
    <col min="4" max="4" width="4.42578125" style="3" customWidth="1"/>
    <col min="5" max="5" width="8.42578125" style="41" customWidth="1"/>
    <col min="6" max="6" width="6.28515625" style="41" customWidth="1"/>
    <col min="7" max="7" width="7.5703125" style="41" customWidth="1"/>
    <col min="8" max="8" width="6.140625" style="41" customWidth="1"/>
    <col min="9" max="9" width="12.140625" style="3" customWidth="1"/>
    <col min="10" max="10" width="6.42578125" style="3" customWidth="1"/>
    <col min="11" max="11" width="6.7109375" style="3" customWidth="1"/>
    <col min="12" max="12" width="5.85546875" style="3" customWidth="1"/>
    <col min="13" max="14" width="4.7109375" style="3" customWidth="1"/>
    <col min="15" max="15" width="4" style="3" customWidth="1"/>
    <col min="16" max="16" width="7.28515625" style="3" customWidth="1"/>
    <col min="17" max="23" width="6.28515625" style="3" hidden="1" customWidth="1"/>
    <col min="24" max="29" width="0" style="3" hidden="1" customWidth="1"/>
    <col min="30" max="30" width="10.85546875" style="3" hidden="1" customWidth="1"/>
    <col min="31" max="31" width="3.7109375" style="3" hidden="1" customWidth="1"/>
    <col min="32" max="32" width="3.28515625" style="3" hidden="1" customWidth="1"/>
    <col min="33" max="33" width="13.28515625" style="3" hidden="1" customWidth="1"/>
    <col min="34" max="37" width="2.7109375" style="3" hidden="1" customWidth="1"/>
    <col min="38" max="38" width="14.42578125" style="3" hidden="1" customWidth="1"/>
    <col min="39" max="42" width="2.7109375" style="3" hidden="1" customWidth="1"/>
    <col min="43" max="43" width="18.42578125" style="3" hidden="1" customWidth="1"/>
    <col min="44" max="47" width="2.7109375" style="3" hidden="1" customWidth="1"/>
    <col min="48" max="48" width="12" style="3" hidden="1" customWidth="1"/>
    <col min="49" max="52" width="2.7109375" style="3" hidden="1" customWidth="1"/>
    <col min="53" max="53" width="8.7109375" style="3" hidden="1" customWidth="1"/>
    <col min="54" max="58" width="2.7109375" style="3" hidden="1" customWidth="1"/>
    <col min="59" max="59" width="7" style="3" hidden="1" customWidth="1"/>
    <col min="60" max="64" width="2.7109375" style="3" hidden="1" customWidth="1"/>
    <col min="65" max="65" width="6.28515625" style="3" hidden="1" customWidth="1"/>
    <col min="66" max="70" width="2.7109375" style="3" hidden="1" customWidth="1"/>
    <col min="71" max="71" width="5.7109375" style="3" hidden="1" customWidth="1"/>
    <col min="72" max="76" width="2.7109375" style="3" hidden="1" customWidth="1"/>
    <col min="77" max="77" width="10.28515625" style="3" hidden="1" customWidth="1"/>
    <col min="78" max="82" width="2.7109375" style="3" hidden="1" customWidth="1"/>
    <col min="83" max="83" width="9.7109375" style="3" hidden="1" customWidth="1"/>
    <col min="84" max="88" width="2.7109375" style="3" hidden="1" customWidth="1"/>
    <col min="89" max="89" width="7.140625" style="3" hidden="1" customWidth="1"/>
    <col min="90" max="94" width="2.7109375" style="3" hidden="1" customWidth="1"/>
    <col min="95" max="95" width="7" style="3" customWidth="1"/>
    <col min="96" max="96" width="11" style="3" customWidth="1"/>
    <col min="97" max="256" width="9.140625" style="3"/>
    <col min="257" max="257" width="4" style="3" customWidth="1"/>
    <col min="258" max="258" width="6" style="3" customWidth="1"/>
    <col min="259" max="259" width="23.42578125" style="3" customWidth="1"/>
    <col min="260" max="260" width="4.42578125" style="3" customWidth="1"/>
    <col min="261" max="261" width="8.42578125" style="3" customWidth="1"/>
    <col min="262" max="262" width="6.28515625" style="3" customWidth="1"/>
    <col min="263" max="263" width="7.5703125" style="3" customWidth="1"/>
    <col min="264" max="264" width="6.140625" style="3" customWidth="1"/>
    <col min="265" max="265" width="12.140625" style="3" customWidth="1"/>
    <col min="266" max="266" width="6.42578125" style="3" customWidth="1"/>
    <col min="267" max="267" width="6.7109375" style="3" customWidth="1"/>
    <col min="268" max="268" width="5.85546875" style="3" customWidth="1"/>
    <col min="269" max="270" width="4.7109375" style="3" customWidth="1"/>
    <col min="271" max="271" width="4" style="3" customWidth="1"/>
    <col min="272" max="272" width="7.28515625" style="3" customWidth="1"/>
    <col min="273" max="350" width="0" style="3" hidden="1" customWidth="1"/>
    <col min="351" max="351" width="7" style="3" customWidth="1"/>
    <col min="352" max="352" width="11" style="3" customWidth="1"/>
    <col min="353" max="512" width="9.140625" style="3"/>
    <col min="513" max="513" width="4" style="3" customWidth="1"/>
    <col min="514" max="514" width="6" style="3" customWidth="1"/>
    <col min="515" max="515" width="23.42578125" style="3" customWidth="1"/>
    <col min="516" max="516" width="4.42578125" style="3" customWidth="1"/>
    <col min="517" max="517" width="8.42578125" style="3" customWidth="1"/>
    <col min="518" max="518" width="6.28515625" style="3" customWidth="1"/>
    <col min="519" max="519" width="7.5703125" style="3" customWidth="1"/>
    <col min="520" max="520" width="6.140625" style="3" customWidth="1"/>
    <col min="521" max="521" width="12.140625" style="3" customWidth="1"/>
    <col min="522" max="522" width="6.42578125" style="3" customWidth="1"/>
    <col min="523" max="523" width="6.7109375" style="3" customWidth="1"/>
    <col min="524" max="524" width="5.85546875" style="3" customWidth="1"/>
    <col min="525" max="526" width="4.7109375" style="3" customWidth="1"/>
    <col min="527" max="527" width="4" style="3" customWidth="1"/>
    <col min="528" max="528" width="7.28515625" style="3" customWidth="1"/>
    <col min="529" max="606" width="0" style="3" hidden="1" customWidth="1"/>
    <col min="607" max="607" width="7" style="3" customWidth="1"/>
    <col min="608" max="608" width="11" style="3" customWidth="1"/>
    <col min="609" max="768" width="9.140625" style="3"/>
    <col min="769" max="769" width="4" style="3" customWidth="1"/>
    <col min="770" max="770" width="6" style="3" customWidth="1"/>
    <col min="771" max="771" width="23.42578125" style="3" customWidth="1"/>
    <col min="772" max="772" width="4.42578125" style="3" customWidth="1"/>
    <col min="773" max="773" width="8.42578125" style="3" customWidth="1"/>
    <col min="774" max="774" width="6.28515625" style="3" customWidth="1"/>
    <col min="775" max="775" width="7.5703125" style="3" customWidth="1"/>
    <col min="776" max="776" width="6.140625" style="3" customWidth="1"/>
    <col min="777" max="777" width="12.140625" style="3" customWidth="1"/>
    <col min="778" max="778" width="6.42578125" style="3" customWidth="1"/>
    <col min="779" max="779" width="6.7109375" style="3" customWidth="1"/>
    <col min="780" max="780" width="5.85546875" style="3" customWidth="1"/>
    <col min="781" max="782" width="4.7109375" style="3" customWidth="1"/>
    <col min="783" max="783" width="4" style="3" customWidth="1"/>
    <col min="784" max="784" width="7.28515625" style="3" customWidth="1"/>
    <col min="785" max="862" width="0" style="3" hidden="1" customWidth="1"/>
    <col min="863" max="863" width="7" style="3" customWidth="1"/>
    <col min="864" max="864" width="11" style="3" customWidth="1"/>
    <col min="865" max="1024" width="9.140625" style="3"/>
    <col min="1025" max="1025" width="4" style="3" customWidth="1"/>
    <col min="1026" max="1026" width="6" style="3" customWidth="1"/>
    <col min="1027" max="1027" width="23.42578125" style="3" customWidth="1"/>
    <col min="1028" max="1028" width="4.42578125" style="3" customWidth="1"/>
    <col min="1029" max="1029" width="8.42578125" style="3" customWidth="1"/>
    <col min="1030" max="1030" width="6.28515625" style="3" customWidth="1"/>
    <col min="1031" max="1031" width="7.5703125" style="3" customWidth="1"/>
    <col min="1032" max="1032" width="6.140625" style="3" customWidth="1"/>
    <col min="1033" max="1033" width="12.140625" style="3" customWidth="1"/>
    <col min="1034" max="1034" width="6.42578125" style="3" customWidth="1"/>
    <col min="1035" max="1035" width="6.7109375" style="3" customWidth="1"/>
    <col min="1036" max="1036" width="5.85546875" style="3" customWidth="1"/>
    <col min="1037" max="1038" width="4.7109375" style="3" customWidth="1"/>
    <col min="1039" max="1039" width="4" style="3" customWidth="1"/>
    <col min="1040" max="1040" width="7.28515625" style="3" customWidth="1"/>
    <col min="1041" max="1118" width="0" style="3" hidden="1" customWidth="1"/>
    <col min="1119" max="1119" width="7" style="3" customWidth="1"/>
    <col min="1120" max="1120" width="11" style="3" customWidth="1"/>
    <col min="1121" max="1280" width="9.140625" style="3"/>
    <col min="1281" max="1281" width="4" style="3" customWidth="1"/>
    <col min="1282" max="1282" width="6" style="3" customWidth="1"/>
    <col min="1283" max="1283" width="23.42578125" style="3" customWidth="1"/>
    <col min="1284" max="1284" width="4.42578125" style="3" customWidth="1"/>
    <col min="1285" max="1285" width="8.42578125" style="3" customWidth="1"/>
    <col min="1286" max="1286" width="6.28515625" style="3" customWidth="1"/>
    <col min="1287" max="1287" width="7.5703125" style="3" customWidth="1"/>
    <col min="1288" max="1288" width="6.140625" style="3" customWidth="1"/>
    <col min="1289" max="1289" width="12.140625" style="3" customWidth="1"/>
    <col min="1290" max="1290" width="6.42578125" style="3" customWidth="1"/>
    <col min="1291" max="1291" width="6.7109375" style="3" customWidth="1"/>
    <col min="1292" max="1292" width="5.85546875" style="3" customWidth="1"/>
    <col min="1293" max="1294" width="4.7109375" style="3" customWidth="1"/>
    <col min="1295" max="1295" width="4" style="3" customWidth="1"/>
    <col min="1296" max="1296" width="7.28515625" style="3" customWidth="1"/>
    <col min="1297" max="1374" width="0" style="3" hidden="1" customWidth="1"/>
    <col min="1375" max="1375" width="7" style="3" customWidth="1"/>
    <col min="1376" max="1376" width="11" style="3" customWidth="1"/>
    <col min="1377" max="1536" width="9.140625" style="3"/>
    <col min="1537" max="1537" width="4" style="3" customWidth="1"/>
    <col min="1538" max="1538" width="6" style="3" customWidth="1"/>
    <col min="1539" max="1539" width="23.42578125" style="3" customWidth="1"/>
    <col min="1540" max="1540" width="4.42578125" style="3" customWidth="1"/>
    <col min="1541" max="1541" width="8.42578125" style="3" customWidth="1"/>
    <col min="1542" max="1542" width="6.28515625" style="3" customWidth="1"/>
    <col min="1543" max="1543" width="7.5703125" style="3" customWidth="1"/>
    <col min="1544" max="1544" width="6.140625" style="3" customWidth="1"/>
    <col min="1545" max="1545" width="12.140625" style="3" customWidth="1"/>
    <col min="1546" max="1546" width="6.42578125" style="3" customWidth="1"/>
    <col min="1547" max="1547" width="6.7109375" style="3" customWidth="1"/>
    <col min="1548" max="1548" width="5.85546875" style="3" customWidth="1"/>
    <col min="1549" max="1550" width="4.7109375" style="3" customWidth="1"/>
    <col min="1551" max="1551" width="4" style="3" customWidth="1"/>
    <col min="1552" max="1552" width="7.28515625" style="3" customWidth="1"/>
    <col min="1553" max="1630" width="0" style="3" hidden="1" customWidth="1"/>
    <col min="1631" max="1631" width="7" style="3" customWidth="1"/>
    <col min="1632" max="1632" width="11" style="3" customWidth="1"/>
    <col min="1633" max="1792" width="9.140625" style="3"/>
    <col min="1793" max="1793" width="4" style="3" customWidth="1"/>
    <col min="1794" max="1794" width="6" style="3" customWidth="1"/>
    <col min="1795" max="1795" width="23.42578125" style="3" customWidth="1"/>
    <col min="1796" max="1796" width="4.42578125" style="3" customWidth="1"/>
    <col min="1797" max="1797" width="8.42578125" style="3" customWidth="1"/>
    <col min="1798" max="1798" width="6.28515625" style="3" customWidth="1"/>
    <col min="1799" max="1799" width="7.5703125" style="3" customWidth="1"/>
    <col min="1800" max="1800" width="6.140625" style="3" customWidth="1"/>
    <col min="1801" max="1801" width="12.140625" style="3" customWidth="1"/>
    <col min="1802" max="1802" width="6.42578125" style="3" customWidth="1"/>
    <col min="1803" max="1803" width="6.7109375" style="3" customWidth="1"/>
    <col min="1804" max="1804" width="5.85546875" style="3" customWidth="1"/>
    <col min="1805" max="1806" width="4.7109375" style="3" customWidth="1"/>
    <col min="1807" max="1807" width="4" style="3" customWidth="1"/>
    <col min="1808" max="1808" width="7.28515625" style="3" customWidth="1"/>
    <col min="1809" max="1886" width="0" style="3" hidden="1" customWidth="1"/>
    <col min="1887" max="1887" width="7" style="3" customWidth="1"/>
    <col min="1888" max="1888" width="11" style="3" customWidth="1"/>
    <col min="1889" max="2048" width="9.140625" style="3"/>
    <col min="2049" max="2049" width="4" style="3" customWidth="1"/>
    <col min="2050" max="2050" width="6" style="3" customWidth="1"/>
    <col min="2051" max="2051" width="23.42578125" style="3" customWidth="1"/>
    <col min="2052" max="2052" width="4.42578125" style="3" customWidth="1"/>
    <col min="2053" max="2053" width="8.42578125" style="3" customWidth="1"/>
    <col min="2054" max="2054" width="6.28515625" style="3" customWidth="1"/>
    <col min="2055" max="2055" width="7.5703125" style="3" customWidth="1"/>
    <col min="2056" max="2056" width="6.140625" style="3" customWidth="1"/>
    <col min="2057" max="2057" width="12.140625" style="3" customWidth="1"/>
    <col min="2058" max="2058" width="6.42578125" style="3" customWidth="1"/>
    <col min="2059" max="2059" width="6.7109375" style="3" customWidth="1"/>
    <col min="2060" max="2060" width="5.85546875" style="3" customWidth="1"/>
    <col min="2061" max="2062" width="4.7109375" style="3" customWidth="1"/>
    <col min="2063" max="2063" width="4" style="3" customWidth="1"/>
    <col min="2064" max="2064" width="7.28515625" style="3" customWidth="1"/>
    <col min="2065" max="2142" width="0" style="3" hidden="1" customWidth="1"/>
    <col min="2143" max="2143" width="7" style="3" customWidth="1"/>
    <col min="2144" max="2144" width="11" style="3" customWidth="1"/>
    <col min="2145" max="2304" width="9.140625" style="3"/>
    <col min="2305" max="2305" width="4" style="3" customWidth="1"/>
    <col min="2306" max="2306" width="6" style="3" customWidth="1"/>
    <col min="2307" max="2307" width="23.42578125" style="3" customWidth="1"/>
    <col min="2308" max="2308" width="4.42578125" style="3" customWidth="1"/>
    <col min="2309" max="2309" width="8.42578125" style="3" customWidth="1"/>
    <col min="2310" max="2310" width="6.28515625" style="3" customWidth="1"/>
    <col min="2311" max="2311" width="7.5703125" style="3" customWidth="1"/>
    <col min="2312" max="2312" width="6.140625" style="3" customWidth="1"/>
    <col min="2313" max="2313" width="12.140625" style="3" customWidth="1"/>
    <col min="2314" max="2314" width="6.42578125" style="3" customWidth="1"/>
    <col min="2315" max="2315" width="6.7109375" style="3" customWidth="1"/>
    <col min="2316" max="2316" width="5.85546875" style="3" customWidth="1"/>
    <col min="2317" max="2318" width="4.7109375" style="3" customWidth="1"/>
    <col min="2319" max="2319" width="4" style="3" customWidth="1"/>
    <col min="2320" max="2320" width="7.28515625" style="3" customWidth="1"/>
    <col min="2321" max="2398" width="0" style="3" hidden="1" customWidth="1"/>
    <col min="2399" max="2399" width="7" style="3" customWidth="1"/>
    <col min="2400" max="2400" width="11" style="3" customWidth="1"/>
    <col min="2401" max="2560" width="9.140625" style="3"/>
    <col min="2561" max="2561" width="4" style="3" customWidth="1"/>
    <col min="2562" max="2562" width="6" style="3" customWidth="1"/>
    <col min="2563" max="2563" width="23.42578125" style="3" customWidth="1"/>
    <col min="2564" max="2564" width="4.42578125" style="3" customWidth="1"/>
    <col min="2565" max="2565" width="8.42578125" style="3" customWidth="1"/>
    <col min="2566" max="2566" width="6.28515625" style="3" customWidth="1"/>
    <col min="2567" max="2567" width="7.5703125" style="3" customWidth="1"/>
    <col min="2568" max="2568" width="6.140625" style="3" customWidth="1"/>
    <col min="2569" max="2569" width="12.140625" style="3" customWidth="1"/>
    <col min="2570" max="2570" width="6.42578125" style="3" customWidth="1"/>
    <col min="2571" max="2571" width="6.7109375" style="3" customWidth="1"/>
    <col min="2572" max="2572" width="5.85546875" style="3" customWidth="1"/>
    <col min="2573" max="2574" width="4.7109375" style="3" customWidth="1"/>
    <col min="2575" max="2575" width="4" style="3" customWidth="1"/>
    <col min="2576" max="2576" width="7.28515625" style="3" customWidth="1"/>
    <col min="2577" max="2654" width="0" style="3" hidden="1" customWidth="1"/>
    <col min="2655" max="2655" width="7" style="3" customWidth="1"/>
    <col min="2656" max="2656" width="11" style="3" customWidth="1"/>
    <col min="2657" max="2816" width="9.140625" style="3"/>
    <col min="2817" max="2817" width="4" style="3" customWidth="1"/>
    <col min="2818" max="2818" width="6" style="3" customWidth="1"/>
    <col min="2819" max="2819" width="23.42578125" style="3" customWidth="1"/>
    <col min="2820" max="2820" width="4.42578125" style="3" customWidth="1"/>
    <col min="2821" max="2821" width="8.42578125" style="3" customWidth="1"/>
    <col min="2822" max="2822" width="6.28515625" style="3" customWidth="1"/>
    <col min="2823" max="2823" width="7.5703125" style="3" customWidth="1"/>
    <col min="2824" max="2824" width="6.140625" style="3" customWidth="1"/>
    <col min="2825" max="2825" width="12.140625" style="3" customWidth="1"/>
    <col min="2826" max="2826" width="6.42578125" style="3" customWidth="1"/>
    <col min="2827" max="2827" width="6.7109375" style="3" customWidth="1"/>
    <col min="2828" max="2828" width="5.85546875" style="3" customWidth="1"/>
    <col min="2829" max="2830" width="4.7109375" style="3" customWidth="1"/>
    <col min="2831" max="2831" width="4" style="3" customWidth="1"/>
    <col min="2832" max="2832" width="7.28515625" style="3" customWidth="1"/>
    <col min="2833" max="2910" width="0" style="3" hidden="1" customWidth="1"/>
    <col min="2911" max="2911" width="7" style="3" customWidth="1"/>
    <col min="2912" max="2912" width="11" style="3" customWidth="1"/>
    <col min="2913" max="3072" width="9.140625" style="3"/>
    <col min="3073" max="3073" width="4" style="3" customWidth="1"/>
    <col min="3074" max="3074" width="6" style="3" customWidth="1"/>
    <col min="3075" max="3075" width="23.42578125" style="3" customWidth="1"/>
    <col min="3076" max="3076" width="4.42578125" style="3" customWidth="1"/>
    <col min="3077" max="3077" width="8.42578125" style="3" customWidth="1"/>
    <col min="3078" max="3078" width="6.28515625" style="3" customWidth="1"/>
    <col min="3079" max="3079" width="7.5703125" style="3" customWidth="1"/>
    <col min="3080" max="3080" width="6.140625" style="3" customWidth="1"/>
    <col min="3081" max="3081" width="12.140625" style="3" customWidth="1"/>
    <col min="3082" max="3082" width="6.42578125" style="3" customWidth="1"/>
    <col min="3083" max="3083" width="6.7109375" style="3" customWidth="1"/>
    <col min="3084" max="3084" width="5.85546875" style="3" customWidth="1"/>
    <col min="3085" max="3086" width="4.7109375" style="3" customWidth="1"/>
    <col min="3087" max="3087" width="4" style="3" customWidth="1"/>
    <col min="3088" max="3088" width="7.28515625" style="3" customWidth="1"/>
    <col min="3089" max="3166" width="0" style="3" hidden="1" customWidth="1"/>
    <col min="3167" max="3167" width="7" style="3" customWidth="1"/>
    <col min="3168" max="3168" width="11" style="3" customWidth="1"/>
    <col min="3169" max="3328" width="9.140625" style="3"/>
    <col min="3329" max="3329" width="4" style="3" customWidth="1"/>
    <col min="3330" max="3330" width="6" style="3" customWidth="1"/>
    <col min="3331" max="3331" width="23.42578125" style="3" customWidth="1"/>
    <col min="3332" max="3332" width="4.42578125" style="3" customWidth="1"/>
    <col min="3333" max="3333" width="8.42578125" style="3" customWidth="1"/>
    <col min="3334" max="3334" width="6.28515625" style="3" customWidth="1"/>
    <col min="3335" max="3335" width="7.5703125" style="3" customWidth="1"/>
    <col min="3336" max="3336" width="6.140625" style="3" customWidth="1"/>
    <col min="3337" max="3337" width="12.140625" style="3" customWidth="1"/>
    <col min="3338" max="3338" width="6.42578125" style="3" customWidth="1"/>
    <col min="3339" max="3339" width="6.7109375" style="3" customWidth="1"/>
    <col min="3340" max="3340" width="5.85546875" style="3" customWidth="1"/>
    <col min="3341" max="3342" width="4.7109375" style="3" customWidth="1"/>
    <col min="3343" max="3343" width="4" style="3" customWidth="1"/>
    <col min="3344" max="3344" width="7.28515625" style="3" customWidth="1"/>
    <col min="3345" max="3422" width="0" style="3" hidden="1" customWidth="1"/>
    <col min="3423" max="3423" width="7" style="3" customWidth="1"/>
    <col min="3424" max="3424" width="11" style="3" customWidth="1"/>
    <col min="3425" max="3584" width="9.140625" style="3"/>
    <col min="3585" max="3585" width="4" style="3" customWidth="1"/>
    <col min="3586" max="3586" width="6" style="3" customWidth="1"/>
    <col min="3587" max="3587" width="23.42578125" style="3" customWidth="1"/>
    <col min="3588" max="3588" width="4.42578125" style="3" customWidth="1"/>
    <col min="3589" max="3589" width="8.42578125" style="3" customWidth="1"/>
    <col min="3590" max="3590" width="6.28515625" style="3" customWidth="1"/>
    <col min="3591" max="3591" width="7.5703125" style="3" customWidth="1"/>
    <col min="3592" max="3592" width="6.140625" style="3" customWidth="1"/>
    <col min="3593" max="3593" width="12.140625" style="3" customWidth="1"/>
    <col min="3594" max="3594" width="6.42578125" style="3" customWidth="1"/>
    <col min="3595" max="3595" width="6.7109375" style="3" customWidth="1"/>
    <col min="3596" max="3596" width="5.85546875" style="3" customWidth="1"/>
    <col min="3597" max="3598" width="4.7109375" style="3" customWidth="1"/>
    <col min="3599" max="3599" width="4" style="3" customWidth="1"/>
    <col min="3600" max="3600" width="7.28515625" style="3" customWidth="1"/>
    <col min="3601" max="3678" width="0" style="3" hidden="1" customWidth="1"/>
    <col min="3679" max="3679" width="7" style="3" customWidth="1"/>
    <col min="3680" max="3680" width="11" style="3" customWidth="1"/>
    <col min="3681" max="3840" width="9.140625" style="3"/>
    <col min="3841" max="3841" width="4" style="3" customWidth="1"/>
    <col min="3842" max="3842" width="6" style="3" customWidth="1"/>
    <col min="3843" max="3843" width="23.42578125" style="3" customWidth="1"/>
    <col min="3844" max="3844" width="4.42578125" style="3" customWidth="1"/>
    <col min="3845" max="3845" width="8.42578125" style="3" customWidth="1"/>
    <col min="3846" max="3846" width="6.28515625" style="3" customWidth="1"/>
    <col min="3847" max="3847" width="7.5703125" style="3" customWidth="1"/>
    <col min="3848" max="3848" width="6.140625" style="3" customWidth="1"/>
    <col min="3849" max="3849" width="12.140625" style="3" customWidth="1"/>
    <col min="3850" max="3850" width="6.42578125" style="3" customWidth="1"/>
    <col min="3851" max="3851" width="6.7109375" style="3" customWidth="1"/>
    <col min="3852" max="3852" width="5.85546875" style="3" customWidth="1"/>
    <col min="3853" max="3854" width="4.7109375" style="3" customWidth="1"/>
    <col min="3855" max="3855" width="4" style="3" customWidth="1"/>
    <col min="3856" max="3856" width="7.28515625" style="3" customWidth="1"/>
    <col min="3857" max="3934" width="0" style="3" hidden="1" customWidth="1"/>
    <col min="3935" max="3935" width="7" style="3" customWidth="1"/>
    <col min="3936" max="3936" width="11" style="3" customWidth="1"/>
    <col min="3937" max="4096" width="9.140625" style="3"/>
    <col min="4097" max="4097" width="4" style="3" customWidth="1"/>
    <col min="4098" max="4098" width="6" style="3" customWidth="1"/>
    <col min="4099" max="4099" width="23.42578125" style="3" customWidth="1"/>
    <col min="4100" max="4100" width="4.42578125" style="3" customWidth="1"/>
    <col min="4101" max="4101" width="8.42578125" style="3" customWidth="1"/>
    <col min="4102" max="4102" width="6.28515625" style="3" customWidth="1"/>
    <col min="4103" max="4103" width="7.5703125" style="3" customWidth="1"/>
    <col min="4104" max="4104" width="6.140625" style="3" customWidth="1"/>
    <col min="4105" max="4105" width="12.140625" style="3" customWidth="1"/>
    <col min="4106" max="4106" width="6.42578125" style="3" customWidth="1"/>
    <col min="4107" max="4107" width="6.7109375" style="3" customWidth="1"/>
    <col min="4108" max="4108" width="5.85546875" style="3" customWidth="1"/>
    <col min="4109" max="4110" width="4.7109375" style="3" customWidth="1"/>
    <col min="4111" max="4111" width="4" style="3" customWidth="1"/>
    <col min="4112" max="4112" width="7.28515625" style="3" customWidth="1"/>
    <col min="4113" max="4190" width="0" style="3" hidden="1" customWidth="1"/>
    <col min="4191" max="4191" width="7" style="3" customWidth="1"/>
    <col min="4192" max="4192" width="11" style="3" customWidth="1"/>
    <col min="4193" max="4352" width="9.140625" style="3"/>
    <col min="4353" max="4353" width="4" style="3" customWidth="1"/>
    <col min="4354" max="4354" width="6" style="3" customWidth="1"/>
    <col min="4355" max="4355" width="23.42578125" style="3" customWidth="1"/>
    <col min="4356" max="4356" width="4.42578125" style="3" customWidth="1"/>
    <col min="4357" max="4357" width="8.42578125" style="3" customWidth="1"/>
    <col min="4358" max="4358" width="6.28515625" style="3" customWidth="1"/>
    <col min="4359" max="4359" width="7.5703125" style="3" customWidth="1"/>
    <col min="4360" max="4360" width="6.140625" style="3" customWidth="1"/>
    <col min="4361" max="4361" width="12.140625" style="3" customWidth="1"/>
    <col min="4362" max="4362" width="6.42578125" style="3" customWidth="1"/>
    <col min="4363" max="4363" width="6.7109375" style="3" customWidth="1"/>
    <col min="4364" max="4364" width="5.85546875" style="3" customWidth="1"/>
    <col min="4365" max="4366" width="4.7109375" style="3" customWidth="1"/>
    <col min="4367" max="4367" width="4" style="3" customWidth="1"/>
    <col min="4368" max="4368" width="7.28515625" style="3" customWidth="1"/>
    <col min="4369" max="4446" width="0" style="3" hidden="1" customWidth="1"/>
    <col min="4447" max="4447" width="7" style="3" customWidth="1"/>
    <col min="4448" max="4448" width="11" style="3" customWidth="1"/>
    <col min="4449" max="4608" width="9.140625" style="3"/>
    <col min="4609" max="4609" width="4" style="3" customWidth="1"/>
    <col min="4610" max="4610" width="6" style="3" customWidth="1"/>
    <col min="4611" max="4611" width="23.42578125" style="3" customWidth="1"/>
    <col min="4612" max="4612" width="4.42578125" style="3" customWidth="1"/>
    <col min="4613" max="4613" width="8.42578125" style="3" customWidth="1"/>
    <col min="4614" max="4614" width="6.28515625" style="3" customWidth="1"/>
    <col min="4615" max="4615" width="7.5703125" style="3" customWidth="1"/>
    <col min="4616" max="4616" width="6.140625" style="3" customWidth="1"/>
    <col min="4617" max="4617" width="12.140625" style="3" customWidth="1"/>
    <col min="4618" max="4618" width="6.42578125" style="3" customWidth="1"/>
    <col min="4619" max="4619" width="6.7109375" style="3" customWidth="1"/>
    <col min="4620" max="4620" width="5.85546875" style="3" customWidth="1"/>
    <col min="4621" max="4622" width="4.7109375" style="3" customWidth="1"/>
    <col min="4623" max="4623" width="4" style="3" customWidth="1"/>
    <col min="4624" max="4624" width="7.28515625" style="3" customWidth="1"/>
    <col min="4625" max="4702" width="0" style="3" hidden="1" customWidth="1"/>
    <col min="4703" max="4703" width="7" style="3" customWidth="1"/>
    <col min="4704" max="4704" width="11" style="3" customWidth="1"/>
    <col min="4705" max="4864" width="9.140625" style="3"/>
    <col min="4865" max="4865" width="4" style="3" customWidth="1"/>
    <col min="4866" max="4866" width="6" style="3" customWidth="1"/>
    <col min="4867" max="4867" width="23.42578125" style="3" customWidth="1"/>
    <col min="4868" max="4868" width="4.42578125" style="3" customWidth="1"/>
    <col min="4869" max="4869" width="8.42578125" style="3" customWidth="1"/>
    <col min="4870" max="4870" width="6.28515625" style="3" customWidth="1"/>
    <col min="4871" max="4871" width="7.5703125" style="3" customWidth="1"/>
    <col min="4872" max="4872" width="6.140625" style="3" customWidth="1"/>
    <col min="4873" max="4873" width="12.140625" style="3" customWidth="1"/>
    <col min="4874" max="4874" width="6.42578125" style="3" customWidth="1"/>
    <col min="4875" max="4875" width="6.7109375" style="3" customWidth="1"/>
    <col min="4876" max="4876" width="5.85546875" style="3" customWidth="1"/>
    <col min="4877" max="4878" width="4.7109375" style="3" customWidth="1"/>
    <col min="4879" max="4879" width="4" style="3" customWidth="1"/>
    <col min="4880" max="4880" width="7.28515625" style="3" customWidth="1"/>
    <col min="4881" max="4958" width="0" style="3" hidden="1" customWidth="1"/>
    <col min="4959" max="4959" width="7" style="3" customWidth="1"/>
    <col min="4960" max="4960" width="11" style="3" customWidth="1"/>
    <col min="4961" max="5120" width="9.140625" style="3"/>
    <col min="5121" max="5121" width="4" style="3" customWidth="1"/>
    <col min="5122" max="5122" width="6" style="3" customWidth="1"/>
    <col min="5123" max="5123" width="23.42578125" style="3" customWidth="1"/>
    <col min="5124" max="5124" width="4.42578125" style="3" customWidth="1"/>
    <col min="5125" max="5125" width="8.42578125" style="3" customWidth="1"/>
    <col min="5126" max="5126" width="6.28515625" style="3" customWidth="1"/>
    <col min="5127" max="5127" width="7.5703125" style="3" customWidth="1"/>
    <col min="5128" max="5128" width="6.140625" style="3" customWidth="1"/>
    <col min="5129" max="5129" width="12.140625" style="3" customWidth="1"/>
    <col min="5130" max="5130" width="6.42578125" style="3" customWidth="1"/>
    <col min="5131" max="5131" width="6.7109375" style="3" customWidth="1"/>
    <col min="5132" max="5132" width="5.85546875" style="3" customWidth="1"/>
    <col min="5133" max="5134" width="4.7109375" style="3" customWidth="1"/>
    <col min="5135" max="5135" width="4" style="3" customWidth="1"/>
    <col min="5136" max="5136" width="7.28515625" style="3" customWidth="1"/>
    <col min="5137" max="5214" width="0" style="3" hidden="1" customWidth="1"/>
    <col min="5215" max="5215" width="7" style="3" customWidth="1"/>
    <col min="5216" max="5216" width="11" style="3" customWidth="1"/>
    <col min="5217" max="5376" width="9.140625" style="3"/>
    <col min="5377" max="5377" width="4" style="3" customWidth="1"/>
    <col min="5378" max="5378" width="6" style="3" customWidth="1"/>
    <col min="5379" max="5379" width="23.42578125" style="3" customWidth="1"/>
    <col min="5380" max="5380" width="4.42578125" style="3" customWidth="1"/>
    <col min="5381" max="5381" width="8.42578125" style="3" customWidth="1"/>
    <col min="5382" max="5382" width="6.28515625" style="3" customWidth="1"/>
    <col min="5383" max="5383" width="7.5703125" style="3" customWidth="1"/>
    <col min="5384" max="5384" width="6.140625" style="3" customWidth="1"/>
    <col min="5385" max="5385" width="12.140625" style="3" customWidth="1"/>
    <col min="5386" max="5386" width="6.42578125" style="3" customWidth="1"/>
    <col min="5387" max="5387" width="6.7109375" style="3" customWidth="1"/>
    <col min="5388" max="5388" width="5.85546875" style="3" customWidth="1"/>
    <col min="5389" max="5390" width="4.7109375" style="3" customWidth="1"/>
    <col min="5391" max="5391" width="4" style="3" customWidth="1"/>
    <col min="5392" max="5392" width="7.28515625" style="3" customWidth="1"/>
    <col min="5393" max="5470" width="0" style="3" hidden="1" customWidth="1"/>
    <col min="5471" max="5471" width="7" style="3" customWidth="1"/>
    <col min="5472" max="5472" width="11" style="3" customWidth="1"/>
    <col min="5473" max="5632" width="9.140625" style="3"/>
    <col min="5633" max="5633" width="4" style="3" customWidth="1"/>
    <col min="5634" max="5634" width="6" style="3" customWidth="1"/>
    <col min="5635" max="5635" width="23.42578125" style="3" customWidth="1"/>
    <col min="5636" max="5636" width="4.42578125" style="3" customWidth="1"/>
    <col min="5637" max="5637" width="8.42578125" style="3" customWidth="1"/>
    <col min="5638" max="5638" width="6.28515625" style="3" customWidth="1"/>
    <col min="5639" max="5639" width="7.5703125" style="3" customWidth="1"/>
    <col min="5640" max="5640" width="6.140625" style="3" customWidth="1"/>
    <col min="5641" max="5641" width="12.140625" style="3" customWidth="1"/>
    <col min="5642" max="5642" width="6.42578125" style="3" customWidth="1"/>
    <col min="5643" max="5643" width="6.7109375" style="3" customWidth="1"/>
    <col min="5644" max="5644" width="5.85546875" style="3" customWidth="1"/>
    <col min="5645" max="5646" width="4.7109375" style="3" customWidth="1"/>
    <col min="5647" max="5647" width="4" style="3" customWidth="1"/>
    <col min="5648" max="5648" width="7.28515625" style="3" customWidth="1"/>
    <col min="5649" max="5726" width="0" style="3" hidden="1" customWidth="1"/>
    <col min="5727" max="5727" width="7" style="3" customWidth="1"/>
    <col min="5728" max="5728" width="11" style="3" customWidth="1"/>
    <col min="5729" max="5888" width="9.140625" style="3"/>
    <col min="5889" max="5889" width="4" style="3" customWidth="1"/>
    <col min="5890" max="5890" width="6" style="3" customWidth="1"/>
    <col min="5891" max="5891" width="23.42578125" style="3" customWidth="1"/>
    <col min="5892" max="5892" width="4.42578125" style="3" customWidth="1"/>
    <col min="5893" max="5893" width="8.42578125" style="3" customWidth="1"/>
    <col min="5894" max="5894" width="6.28515625" style="3" customWidth="1"/>
    <col min="5895" max="5895" width="7.5703125" style="3" customWidth="1"/>
    <col min="5896" max="5896" width="6.140625" style="3" customWidth="1"/>
    <col min="5897" max="5897" width="12.140625" style="3" customWidth="1"/>
    <col min="5898" max="5898" width="6.42578125" style="3" customWidth="1"/>
    <col min="5899" max="5899" width="6.7109375" style="3" customWidth="1"/>
    <col min="5900" max="5900" width="5.85546875" style="3" customWidth="1"/>
    <col min="5901" max="5902" width="4.7109375" style="3" customWidth="1"/>
    <col min="5903" max="5903" width="4" style="3" customWidth="1"/>
    <col min="5904" max="5904" width="7.28515625" style="3" customWidth="1"/>
    <col min="5905" max="5982" width="0" style="3" hidden="1" customWidth="1"/>
    <col min="5983" max="5983" width="7" style="3" customWidth="1"/>
    <col min="5984" max="5984" width="11" style="3" customWidth="1"/>
    <col min="5985" max="6144" width="9.140625" style="3"/>
    <col min="6145" max="6145" width="4" style="3" customWidth="1"/>
    <col min="6146" max="6146" width="6" style="3" customWidth="1"/>
    <col min="6147" max="6147" width="23.42578125" style="3" customWidth="1"/>
    <col min="6148" max="6148" width="4.42578125" style="3" customWidth="1"/>
    <col min="6149" max="6149" width="8.42578125" style="3" customWidth="1"/>
    <col min="6150" max="6150" width="6.28515625" style="3" customWidth="1"/>
    <col min="6151" max="6151" width="7.5703125" style="3" customWidth="1"/>
    <col min="6152" max="6152" width="6.140625" style="3" customWidth="1"/>
    <col min="6153" max="6153" width="12.140625" style="3" customWidth="1"/>
    <col min="6154" max="6154" width="6.42578125" style="3" customWidth="1"/>
    <col min="6155" max="6155" width="6.7109375" style="3" customWidth="1"/>
    <col min="6156" max="6156" width="5.85546875" style="3" customWidth="1"/>
    <col min="6157" max="6158" width="4.7109375" style="3" customWidth="1"/>
    <col min="6159" max="6159" width="4" style="3" customWidth="1"/>
    <col min="6160" max="6160" width="7.28515625" style="3" customWidth="1"/>
    <col min="6161" max="6238" width="0" style="3" hidden="1" customWidth="1"/>
    <col min="6239" max="6239" width="7" style="3" customWidth="1"/>
    <col min="6240" max="6240" width="11" style="3" customWidth="1"/>
    <col min="6241" max="6400" width="9.140625" style="3"/>
    <col min="6401" max="6401" width="4" style="3" customWidth="1"/>
    <col min="6402" max="6402" width="6" style="3" customWidth="1"/>
    <col min="6403" max="6403" width="23.42578125" style="3" customWidth="1"/>
    <col min="6404" max="6404" width="4.42578125" style="3" customWidth="1"/>
    <col min="6405" max="6405" width="8.42578125" style="3" customWidth="1"/>
    <col min="6406" max="6406" width="6.28515625" style="3" customWidth="1"/>
    <col min="6407" max="6407" width="7.5703125" style="3" customWidth="1"/>
    <col min="6408" max="6408" width="6.140625" style="3" customWidth="1"/>
    <col min="6409" max="6409" width="12.140625" style="3" customWidth="1"/>
    <col min="6410" max="6410" width="6.42578125" style="3" customWidth="1"/>
    <col min="6411" max="6411" width="6.7109375" style="3" customWidth="1"/>
    <col min="6412" max="6412" width="5.85546875" style="3" customWidth="1"/>
    <col min="6413" max="6414" width="4.7109375" style="3" customWidth="1"/>
    <col min="6415" max="6415" width="4" style="3" customWidth="1"/>
    <col min="6416" max="6416" width="7.28515625" style="3" customWidth="1"/>
    <col min="6417" max="6494" width="0" style="3" hidden="1" customWidth="1"/>
    <col min="6495" max="6495" width="7" style="3" customWidth="1"/>
    <col min="6496" max="6496" width="11" style="3" customWidth="1"/>
    <col min="6497" max="6656" width="9.140625" style="3"/>
    <col min="6657" max="6657" width="4" style="3" customWidth="1"/>
    <col min="6658" max="6658" width="6" style="3" customWidth="1"/>
    <col min="6659" max="6659" width="23.42578125" style="3" customWidth="1"/>
    <col min="6660" max="6660" width="4.42578125" style="3" customWidth="1"/>
    <col min="6661" max="6661" width="8.42578125" style="3" customWidth="1"/>
    <col min="6662" max="6662" width="6.28515625" style="3" customWidth="1"/>
    <col min="6663" max="6663" width="7.5703125" style="3" customWidth="1"/>
    <col min="6664" max="6664" width="6.140625" style="3" customWidth="1"/>
    <col min="6665" max="6665" width="12.140625" style="3" customWidth="1"/>
    <col min="6666" max="6666" width="6.42578125" style="3" customWidth="1"/>
    <col min="6667" max="6667" width="6.7109375" style="3" customWidth="1"/>
    <col min="6668" max="6668" width="5.85546875" style="3" customWidth="1"/>
    <col min="6669" max="6670" width="4.7109375" style="3" customWidth="1"/>
    <col min="6671" max="6671" width="4" style="3" customWidth="1"/>
    <col min="6672" max="6672" width="7.28515625" style="3" customWidth="1"/>
    <col min="6673" max="6750" width="0" style="3" hidden="1" customWidth="1"/>
    <col min="6751" max="6751" width="7" style="3" customWidth="1"/>
    <col min="6752" max="6752" width="11" style="3" customWidth="1"/>
    <col min="6753" max="6912" width="9.140625" style="3"/>
    <col min="6913" max="6913" width="4" style="3" customWidth="1"/>
    <col min="6914" max="6914" width="6" style="3" customWidth="1"/>
    <col min="6915" max="6915" width="23.42578125" style="3" customWidth="1"/>
    <col min="6916" max="6916" width="4.42578125" style="3" customWidth="1"/>
    <col min="6917" max="6917" width="8.42578125" style="3" customWidth="1"/>
    <col min="6918" max="6918" width="6.28515625" style="3" customWidth="1"/>
    <col min="6919" max="6919" width="7.5703125" style="3" customWidth="1"/>
    <col min="6920" max="6920" width="6.140625" style="3" customWidth="1"/>
    <col min="6921" max="6921" width="12.140625" style="3" customWidth="1"/>
    <col min="6922" max="6922" width="6.42578125" style="3" customWidth="1"/>
    <col min="6923" max="6923" width="6.7109375" style="3" customWidth="1"/>
    <col min="6924" max="6924" width="5.85546875" style="3" customWidth="1"/>
    <col min="6925" max="6926" width="4.7109375" style="3" customWidth="1"/>
    <col min="6927" max="6927" width="4" style="3" customWidth="1"/>
    <col min="6928" max="6928" width="7.28515625" style="3" customWidth="1"/>
    <col min="6929" max="7006" width="0" style="3" hidden="1" customWidth="1"/>
    <col min="7007" max="7007" width="7" style="3" customWidth="1"/>
    <col min="7008" max="7008" width="11" style="3" customWidth="1"/>
    <col min="7009" max="7168" width="9.140625" style="3"/>
    <col min="7169" max="7169" width="4" style="3" customWidth="1"/>
    <col min="7170" max="7170" width="6" style="3" customWidth="1"/>
    <col min="7171" max="7171" width="23.42578125" style="3" customWidth="1"/>
    <col min="7172" max="7172" width="4.42578125" style="3" customWidth="1"/>
    <col min="7173" max="7173" width="8.42578125" style="3" customWidth="1"/>
    <col min="7174" max="7174" width="6.28515625" style="3" customWidth="1"/>
    <col min="7175" max="7175" width="7.5703125" style="3" customWidth="1"/>
    <col min="7176" max="7176" width="6.140625" style="3" customWidth="1"/>
    <col min="7177" max="7177" width="12.140625" style="3" customWidth="1"/>
    <col min="7178" max="7178" width="6.42578125" style="3" customWidth="1"/>
    <col min="7179" max="7179" width="6.7109375" style="3" customWidth="1"/>
    <col min="7180" max="7180" width="5.85546875" style="3" customWidth="1"/>
    <col min="7181" max="7182" width="4.7109375" style="3" customWidth="1"/>
    <col min="7183" max="7183" width="4" style="3" customWidth="1"/>
    <col min="7184" max="7184" width="7.28515625" style="3" customWidth="1"/>
    <col min="7185" max="7262" width="0" style="3" hidden="1" customWidth="1"/>
    <col min="7263" max="7263" width="7" style="3" customWidth="1"/>
    <col min="7264" max="7264" width="11" style="3" customWidth="1"/>
    <col min="7265" max="7424" width="9.140625" style="3"/>
    <col min="7425" max="7425" width="4" style="3" customWidth="1"/>
    <col min="7426" max="7426" width="6" style="3" customWidth="1"/>
    <col min="7427" max="7427" width="23.42578125" style="3" customWidth="1"/>
    <col min="7428" max="7428" width="4.42578125" style="3" customWidth="1"/>
    <col min="7429" max="7429" width="8.42578125" style="3" customWidth="1"/>
    <col min="7430" max="7430" width="6.28515625" style="3" customWidth="1"/>
    <col min="7431" max="7431" width="7.5703125" style="3" customWidth="1"/>
    <col min="7432" max="7432" width="6.140625" style="3" customWidth="1"/>
    <col min="7433" max="7433" width="12.140625" style="3" customWidth="1"/>
    <col min="7434" max="7434" width="6.42578125" style="3" customWidth="1"/>
    <col min="7435" max="7435" width="6.7109375" style="3" customWidth="1"/>
    <col min="7436" max="7436" width="5.85546875" style="3" customWidth="1"/>
    <col min="7437" max="7438" width="4.7109375" style="3" customWidth="1"/>
    <col min="7439" max="7439" width="4" style="3" customWidth="1"/>
    <col min="7440" max="7440" width="7.28515625" style="3" customWidth="1"/>
    <col min="7441" max="7518" width="0" style="3" hidden="1" customWidth="1"/>
    <col min="7519" max="7519" width="7" style="3" customWidth="1"/>
    <col min="7520" max="7520" width="11" style="3" customWidth="1"/>
    <col min="7521" max="7680" width="9.140625" style="3"/>
    <col min="7681" max="7681" width="4" style="3" customWidth="1"/>
    <col min="7682" max="7682" width="6" style="3" customWidth="1"/>
    <col min="7683" max="7683" width="23.42578125" style="3" customWidth="1"/>
    <col min="7684" max="7684" width="4.42578125" style="3" customWidth="1"/>
    <col min="7685" max="7685" width="8.42578125" style="3" customWidth="1"/>
    <col min="7686" max="7686" width="6.28515625" style="3" customWidth="1"/>
    <col min="7687" max="7687" width="7.5703125" style="3" customWidth="1"/>
    <col min="7688" max="7688" width="6.140625" style="3" customWidth="1"/>
    <col min="7689" max="7689" width="12.140625" style="3" customWidth="1"/>
    <col min="7690" max="7690" width="6.42578125" style="3" customWidth="1"/>
    <col min="7691" max="7691" width="6.7109375" style="3" customWidth="1"/>
    <col min="7692" max="7692" width="5.85546875" style="3" customWidth="1"/>
    <col min="7693" max="7694" width="4.7109375" style="3" customWidth="1"/>
    <col min="7695" max="7695" width="4" style="3" customWidth="1"/>
    <col min="7696" max="7696" width="7.28515625" style="3" customWidth="1"/>
    <col min="7697" max="7774" width="0" style="3" hidden="1" customWidth="1"/>
    <col min="7775" max="7775" width="7" style="3" customWidth="1"/>
    <col min="7776" max="7776" width="11" style="3" customWidth="1"/>
    <col min="7777" max="7936" width="9.140625" style="3"/>
    <col min="7937" max="7937" width="4" style="3" customWidth="1"/>
    <col min="7938" max="7938" width="6" style="3" customWidth="1"/>
    <col min="7939" max="7939" width="23.42578125" style="3" customWidth="1"/>
    <col min="7940" max="7940" width="4.42578125" style="3" customWidth="1"/>
    <col min="7941" max="7941" width="8.42578125" style="3" customWidth="1"/>
    <col min="7942" max="7942" width="6.28515625" style="3" customWidth="1"/>
    <col min="7943" max="7943" width="7.5703125" style="3" customWidth="1"/>
    <col min="7944" max="7944" width="6.140625" style="3" customWidth="1"/>
    <col min="7945" max="7945" width="12.140625" style="3" customWidth="1"/>
    <col min="7946" max="7946" width="6.42578125" style="3" customWidth="1"/>
    <col min="7947" max="7947" width="6.7109375" style="3" customWidth="1"/>
    <col min="7948" max="7948" width="5.85546875" style="3" customWidth="1"/>
    <col min="7949" max="7950" width="4.7109375" style="3" customWidth="1"/>
    <col min="7951" max="7951" width="4" style="3" customWidth="1"/>
    <col min="7952" max="7952" width="7.28515625" style="3" customWidth="1"/>
    <col min="7953" max="8030" width="0" style="3" hidden="1" customWidth="1"/>
    <col min="8031" max="8031" width="7" style="3" customWidth="1"/>
    <col min="8032" max="8032" width="11" style="3" customWidth="1"/>
    <col min="8033" max="8192" width="9.140625" style="3"/>
    <col min="8193" max="8193" width="4" style="3" customWidth="1"/>
    <col min="8194" max="8194" width="6" style="3" customWidth="1"/>
    <col min="8195" max="8195" width="23.42578125" style="3" customWidth="1"/>
    <col min="8196" max="8196" width="4.42578125" style="3" customWidth="1"/>
    <col min="8197" max="8197" width="8.42578125" style="3" customWidth="1"/>
    <col min="8198" max="8198" width="6.28515625" style="3" customWidth="1"/>
    <col min="8199" max="8199" width="7.5703125" style="3" customWidth="1"/>
    <col min="8200" max="8200" width="6.140625" style="3" customWidth="1"/>
    <col min="8201" max="8201" width="12.140625" style="3" customWidth="1"/>
    <col min="8202" max="8202" width="6.42578125" style="3" customWidth="1"/>
    <col min="8203" max="8203" width="6.7109375" style="3" customWidth="1"/>
    <col min="8204" max="8204" width="5.85546875" style="3" customWidth="1"/>
    <col min="8205" max="8206" width="4.7109375" style="3" customWidth="1"/>
    <col min="8207" max="8207" width="4" style="3" customWidth="1"/>
    <col min="8208" max="8208" width="7.28515625" style="3" customWidth="1"/>
    <col min="8209" max="8286" width="0" style="3" hidden="1" customWidth="1"/>
    <col min="8287" max="8287" width="7" style="3" customWidth="1"/>
    <col min="8288" max="8288" width="11" style="3" customWidth="1"/>
    <col min="8289" max="8448" width="9.140625" style="3"/>
    <col min="8449" max="8449" width="4" style="3" customWidth="1"/>
    <col min="8450" max="8450" width="6" style="3" customWidth="1"/>
    <col min="8451" max="8451" width="23.42578125" style="3" customWidth="1"/>
    <col min="8452" max="8452" width="4.42578125" style="3" customWidth="1"/>
    <col min="8453" max="8453" width="8.42578125" style="3" customWidth="1"/>
    <col min="8454" max="8454" width="6.28515625" style="3" customWidth="1"/>
    <col min="8455" max="8455" width="7.5703125" style="3" customWidth="1"/>
    <col min="8456" max="8456" width="6.140625" style="3" customWidth="1"/>
    <col min="8457" max="8457" width="12.140625" style="3" customWidth="1"/>
    <col min="8458" max="8458" width="6.42578125" style="3" customWidth="1"/>
    <col min="8459" max="8459" width="6.7109375" style="3" customWidth="1"/>
    <col min="8460" max="8460" width="5.85546875" style="3" customWidth="1"/>
    <col min="8461" max="8462" width="4.7109375" style="3" customWidth="1"/>
    <col min="8463" max="8463" width="4" style="3" customWidth="1"/>
    <col min="8464" max="8464" width="7.28515625" style="3" customWidth="1"/>
    <col min="8465" max="8542" width="0" style="3" hidden="1" customWidth="1"/>
    <col min="8543" max="8543" width="7" style="3" customWidth="1"/>
    <col min="8544" max="8544" width="11" style="3" customWidth="1"/>
    <col min="8545" max="8704" width="9.140625" style="3"/>
    <col min="8705" max="8705" width="4" style="3" customWidth="1"/>
    <col min="8706" max="8706" width="6" style="3" customWidth="1"/>
    <col min="8707" max="8707" width="23.42578125" style="3" customWidth="1"/>
    <col min="8708" max="8708" width="4.42578125" style="3" customWidth="1"/>
    <col min="8709" max="8709" width="8.42578125" style="3" customWidth="1"/>
    <col min="8710" max="8710" width="6.28515625" style="3" customWidth="1"/>
    <col min="8711" max="8711" width="7.5703125" style="3" customWidth="1"/>
    <col min="8712" max="8712" width="6.140625" style="3" customWidth="1"/>
    <col min="8713" max="8713" width="12.140625" style="3" customWidth="1"/>
    <col min="8714" max="8714" width="6.42578125" style="3" customWidth="1"/>
    <col min="8715" max="8715" width="6.7109375" style="3" customWidth="1"/>
    <col min="8716" max="8716" width="5.85546875" style="3" customWidth="1"/>
    <col min="8717" max="8718" width="4.7109375" style="3" customWidth="1"/>
    <col min="8719" max="8719" width="4" style="3" customWidth="1"/>
    <col min="8720" max="8720" width="7.28515625" style="3" customWidth="1"/>
    <col min="8721" max="8798" width="0" style="3" hidden="1" customWidth="1"/>
    <col min="8799" max="8799" width="7" style="3" customWidth="1"/>
    <col min="8800" max="8800" width="11" style="3" customWidth="1"/>
    <col min="8801" max="8960" width="9.140625" style="3"/>
    <col min="8961" max="8961" width="4" style="3" customWidth="1"/>
    <col min="8962" max="8962" width="6" style="3" customWidth="1"/>
    <col min="8963" max="8963" width="23.42578125" style="3" customWidth="1"/>
    <col min="8964" max="8964" width="4.42578125" style="3" customWidth="1"/>
    <col min="8965" max="8965" width="8.42578125" style="3" customWidth="1"/>
    <col min="8966" max="8966" width="6.28515625" style="3" customWidth="1"/>
    <col min="8967" max="8967" width="7.5703125" style="3" customWidth="1"/>
    <col min="8968" max="8968" width="6.140625" style="3" customWidth="1"/>
    <col min="8969" max="8969" width="12.140625" style="3" customWidth="1"/>
    <col min="8970" max="8970" width="6.42578125" style="3" customWidth="1"/>
    <col min="8971" max="8971" width="6.7109375" style="3" customWidth="1"/>
    <col min="8972" max="8972" width="5.85546875" style="3" customWidth="1"/>
    <col min="8973" max="8974" width="4.7109375" style="3" customWidth="1"/>
    <col min="8975" max="8975" width="4" style="3" customWidth="1"/>
    <col min="8976" max="8976" width="7.28515625" style="3" customWidth="1"/>
    <col min="8977" max="9054" width="0" style="3" hidden="1" customWidth="1"/>
    <col min="9055" max="9055" width="7" style="3" customWidth="1"/>
    <col min="9056" max="9056" width="11" style="3" customWidth="1"/>
    <col min="9057" max="9216" width="9.140625" style="3"/>
    <col min="9217" max="9217" width="4" style="3" customWidth="1"/>
    <col min="9218" max="9218" width="6" style="3" customWidth="1"/>
    <col min="9219" max="9219" width="23.42578125" style="3" customWidth="1"/>
    <col min="9220" max="9220" width="4.42578125" style="3" customWidth="1"/>
    <col min="9221" max="9221" width="8.42578125" style="3" customWidth="1"/>
    <col min="9222" max="9222" width="6.28515625" style="3" customWidth="1"/>
    <col min="9223" max="9223" width="7.5703125" style="3" customWidth="1"/>
    <col min="9224" max="9224" width="6.140625" style="3" customWidth="1"/>
    <col min="9225" max="9225" width="12.140625" style="3" customWidth="1"/>
    <col min="9226" max="9226" width="6.42578125" style="3" customWidth="1"/>
    <col min="9227" max="9227" width="6.7109375" style="3" customWidth="1"/>
    <col min="9228" max="9228" width="5.85546875" style="3" customWidth="1"/>
    <col min="9229" max="9230" width="4.7109375" style="3" customWidth="1"/>
    <col min="9231" max="9231" width="4" style="3" customWidth="1"/>
    <col min="9232" max="9232" width="7.28515625" style="3" customWidth="1"/>
    <col min="9233" max="9310" width="0" style="3" hidden="1" customWidth="1"/>
    <col min="9311" max="9311" width="7" style="3" customWidth="1"/>
    <col min="9312" max="9312" width="11" style="3" customWidth="1"/>
    <col min="9313" max="9472" width="9.140625" style="3"/>
    <col min="9473" max="9473" width="4" style="3" customWidth="1"/>
    <col min="9474" max="9474" width="6" style="3" customWidth="1"/>
    <col min="9475" max="9475" width="23.42578125" style="3" customWidth="1"/>
    <col min="9476" max="9476" width="4.42578125" style="3" customWidth="1"/>
    <col min="9477" max="9477" width="8.42578125" style="3" customWidth="1"/>
    <col min="9478" max="9478" width="6.28515625" style="3" customWidth="1"/>
    <col min="9479" max="9479" width="7.5703125" style="3" customWidth="1"/>
    <col min="9480" max="9480" width="6.140625" style="3" customWidth="1"/>
    <col min="9481" max="9481" width="12.140625" style="3" customWidth="1"/>
    <col min="9482" max="9482" width="6.42578125" style="3" customWidth="1"/>
    <col min="9483" max="9483" width="6.7109375" style="3" customWidth="1"/>
    <col min="9484" max="9484" width="5.85546875" style="3" customWidth="1"/>
    <col min="9485" max="9486" width="4.7109375" style="3" customWidth="1"/>
    <col min="9487" max="9487" width="4" style="3" customWidth="1"/>
    <col min="9488" max="9488" width="7.28515625" style="3" customWidth="1"/>
    <col min="9489" max="9566" width="0" style="3" hidden="1" customWidth="1"/>
    <col min="9567" max="9567" width="7" style="3" customWidth="1"/>
    <col min="9568" max="9568" width="11" style="3" customWidth="1"/>
    <col min="9569" max="9728" width="9.140625" style="3"/>
    <col min="9729" max="9729" width="4" style="3" customWidth="1"/>
    <col min="9730" max="9730" width="6" style="3" customWidth="1"/>
    <col min="9731" max="9731" width="23.42578125" style="3" customWidth="1"/>
    <col min="9732" max="9732" width="4.42578125" style="3" customWidth="1"/>
    <col min="9733" max="9733" width="8.42578125" style="3" customWidth="1"/>
    <col min="9734" max="9734" width="6.28515625" style="3" customWidth="1"/>
    <col min="9735" max="9735" width="7.5703125" style="3" customWidth="1"/>
    <col min="9736" max="9736" width="6.140625" style="3" customWidth="1"/>
    <col min="9737" max="9737" width="12.140625" style="3" customWidth="1"/>
    <col min="9738" max="9738" width="6.42578125" style="3" customWidth="1"/>
    <col min="9739" max="9739" width="6.7109375" style="3" customWidth="1"/>
    <col min="9740" max="9740" width="5.85546875" style="3" customWidth="1"/>
    <col min="9741" max="9742" width="4.7109375" style="3" customWidth="1"/>
    <col min="9743" max="9743" width="4" style="3" customWidth="1"/>
    <col min="9744" max="9744" width="7.28515625" style="3" customWidth="1"/>
    <col min="9745" max="9822" width="0" style="3" hidden="1" customWidth="1"/>
    <col min="9823" max="9823" width="7" style="3" customWidth="1"/>
    <col min="9824" max="9824" width="11" style="3" customWidth="1"/>
    <col min="9825" max="9984" width="9.140625" style="3"/>
    <col min="9985" max="9985" width="4" style="3" customWidth="1"/>
    <col min="9986" max="9986" width="6" style="3" customWidth="1"/>
    <col min="9987" max="9987" width="23.42578125" style="3" customWidth="1"/>
    <col min="9988" max="9988" width="4.42578125" style="3" customWidth="1"/>
    <col min="9989" max="9989" width="8.42578125" style="3" customWidth="1"/>
    <col min="9990" max="9990" width="6.28515625" style="3" customWidth="1"/>
    <col min="9991" max="9991" width="7.5703125" style="3" customWidth="1"/>
    <col min="9992" max="9992" width="6.140625" style="3" customWidth="1"/>
    <col min="9993" max="9993" width="12.140625" style="3" customWidth="1"/>
    <col min="9994" max="9994" width="6.42578125" style="3" customWidth="1"/>
    <col min="9995" max="9995" width="6.7109375" style="3" customWidth="1"/>
    <col min="9996" max="9996" width="5.85546875" style="3" customWidth="1"/>
    <col min="9997" max="9998" width="4.7109375" style="3" customWidth="1"/>
    <col min="9999" max="9999" width="4" style="3" customWidth="1"/>
    <col min="10000" max="10000" width="7.28515625" style="3" customWidth="1"/>
    <col min="10001" max="10078" width="0" style="3" hidden="1" customWidth="1"/>
    <col min="10079" max="10079" width="7" style="3" customWidth="1"/>
    <col min="10080" max="10080" width="11" style="3" customWidth="1"/>
    <col min="10081" max="10240" width="9.140625" style="3"/>
    <col min="10241" max="10241" width="4" style="3" customWidth="1"/>
    <col min="10242" max="10242" width="6" style="3" customWidth="1"/>
    <col min="10243" max="10243" width="23.42578125" style="3" customWidth="1"/>
    <col min="10244" max="10244" width="4.42578125" style="3" customWidth="1"/>
    <col min="10245" max="10245" width="8.42578125" style="3" customWidth="1"/>
    <col min="10246" max="10246" width="6.28515625" style="3" customWidth="1"/>
    <col min="10247" max="10247" width="7.5703125" style="3" customWidth="1"/>
    <col min="10248" max="10248" width="6.140625" style="3" customWidth="1"/>
    <col min="10249" max="10249" width="12.140625" style="3" customWidth="1"/>
    <col min="10250" max="10250" width="6.42578125" style="3" customWidth="1"/>
    <col min="10251" max="10251" width="6.7109375" style="3" customWidth="1"/>
    <col min="10252" max="10252" width="5.85546875" style="3" customWidth="1"/>
    <col min="10253" max="10254" width="4.7109375" style="3" customWidth="1"/>
    <col min="10255" max="10255" width="4" style="3" customWidth="1"/>
    <col min="10256" max="10256" width="7.28515625" style="3" customWidth="1"/>
    <col min="10257" max="10334" width="0" style="3" hidden="1" customWidth="1"/>
    <col min="10335" max="10335" width="7" style="3" customWidth="1"/>
    <col min="10336" max="10336" width="11" style="3" customWidth="1"/>
    <col min="10337" max="10496" width="9.140625" style="3"/>
    <col min="10497" max="10497" width="4" style="3" customWidth="1"/>
    <col min="10498" max="10498" width="6" style="3" customWidth="1"/>
    <col min="10499" max="10499" width="23.42578125" style="3" customWidth="1"/>
    <col min="10500" max="10500" width="4.42578125" style="3" customWidth="1"/>
    <col min="10501" max="10501" width="8.42578125" style="3" customWidth="1"/>
    <col min="10502" max="10502" width="6.28515625" style="3" customWidth="1"/>
    <col min="10503" max="10503" width="7.5703125" style="3" customWidth="1"/>
    <col min="10504" max="10504" width="6.140625" style="3" customWidth="1"/>
    <col min="10505" max="10505" width="12.140625" style="3" customWidth="1"/>
    <col min="10506" max="10506" width="6.42578125" style="3" customWidth="1"/>
    <col min="10507" max="10507" width="6.7109375" style="3" customWidth="1"/>
    <col min="10508" max="10508" width="5.85546875" style="3" customWidth="1"/>
    <col min="10509" max="10510" width="4.7109375" style="3" customWidth="1"/>
    <col min="10511" max="10511" width="4" style="3" customWidth="1"/>
    <col min="10512" max="10512" width="7.28515625" style="3" customWidth="1"/>
    <col min="10513" max="10590" width="0" style="3" hidden="1" customWidth="1"/>
    <col min="10591" max="10591" width="7" style="3" customWidth="1"/>
    <col min="10592" max="10592" width="11" style="3" customWidth="1"/>
    <col min="10593" max="10752" width="9.140625" style="3"/>
    <col min="10753" max="10753" width="4" style="3" customWidth="1"/>
    <col min="10754" max="10754" width="6" style="3" customWidth="1"/>
    <col min="10755" max="10755" width="23.42578125" style="3" customWidth="1"/>
    <col min="10756" max="10756" width="4.42578125" style="3" customWidth="1"/>
    <col min="10757" max="10757" width="8.42578125" style="3" customWidth="1"/>
    <col min="10758" max="10758" width="6.28515625" style="3" customWidth="1"/>
    <col min="10759" max="10759" width="7.5703125" style="3" customWidth="1"/>
    <col min="10760" max="10760" width="6.140625" style="3" customWidth="1"/>
    <col min="10761" max="10761" width="12.140625" style="3" customWidth="1"/>
    <col min="10762" max="10762" width="6.42578125" style="3" customWidth="1"/>
    <col min="10763" max="10763" width="6.7109375" style="3" customWidth="1"/>
    <col min="10764" max="10764" width="5.85546875" style="3" customWidth="1"/>
    <col min="10765" max="10766" width="4.7109375" style="3" customWidth="1"/>
    <col min="10767" max="10767" width="4" style="3" customWidth="1"/>
    <col min="10768" max="10768" width="7.28515625" style="3" customWidth="1"/>
    <col min="10769" max="10846" width="0" style="3" hidden="1" customWidth="1"/>
    <col min="10847" max="10847" width="7" style="3" customWidth="1"/>
    <col min="10848" max="10848" width="11" style="3" customWidth="1"/>
    <col min="10849" max="11008" width="9.140625" style="3"/>
    <col min="11009" max="11009" width="4" style="3" customWidth="1"/>
    <col min="11010" max="11010" width="6" style="3" customWidth="1"/>
    <col min="11011" max="11011" width="23.42578125" style="3" customWidth="1"/>
    <col min="11012" max="11012" width="4.42578125" style="3" customWidth="1"/>
    <col min="11013" max="11013" width="8.42578125" style="3" customWidth="1"/>
    <col min="11014" max="11014" width="6.28515625" style="3" customWidth="1"/>
    <col min="11015" max="11015" width="7.5703125" style="3" customWidth="1"/>
    <col min="11016" max="11016" width="6.140625" style="3" customWidth="1"/>
    <col min="11017" max="11017" width="12.140625" style="3" customWidth="1"/>
    <col min="11018" max="11018" width="6.42578125" style="3" customWidth="1"/>
    <col min="11019" max="11019" width="6.7109375" style="3" customWidth="1"/>
    <col min="11020" max="11020" width="5.85546875" style="3" customWidth="1"/>
    <col min="11021" max="11022" width="4.7109375" style="3" customWidth="1"/>
    <col min="11023" max="11023" width="4" style="3" customWidth="1"/>
    <col min="11024" max="11024" width="7.28515625" style="3" customWidth="1"/>
    <col min="11025" max="11102" width="0" style="3" hidden="1" customWidth="1"/>
    <col min="11103" max="11103" width="7" style="3" customWidth="1"/>
    <col min="11104" max="11104" width="11" style="3" customWidth="1"/>
    <col min="11105" max="11264" width="9.140625" style="3"/>
    <col min="11265" max="11265" width="4" style="3" customWidth="1"/>
    <col min="11266" max="11266" width="6" style="3" customWidth="1"/>
    <col min="11267" max="11267" width="23.42578125" style="3" customWidth="1"/>
    <col min="11268" max="11268" width="4.42578125" style="3" customWidth="1"/>
    <col min="11269" max="11269" width="8.42578125" style="3" customWidth="1"/>
    <col min="11270" max="11270" width="6.28515625" style="3" customWidth="1"/>
    <col min="11271" max="11271" width="7.5703125" style="3" customWidth="1"/>
    <col min="11272" max="11272" width="6.140625" style="3" customWidth="1"/>
    <col min="11273" max="11273" width="12.140625" style="3" customWidth="1"/>
    <col min="11274" max="11274" width="6.42578125" style="3" customWidth="1"/>
    <col min="11275" max="11275" width="6.7109375" style="3" customWidth="1"/>
    <col min="11276" max="11276" width="5.85546875" style="3" customWidth="1"/>
    <col min="11277" max="11278" width="4.7109375" style="3" customWidth="1"/>
    <col min="11279" max="11279" width="4" style="3" customWidth="1"/>
    <col min="11280" max="11280" width="7.28515625" style="3" customWidth="1"/>
    <col min="11281" max="11358" width="0" style="3" hidden="1" customWidth="1"/>
    <col min="11359" max="11359" width="7" style="3" customWidth="1"/>
    <col min="11360" max="11360" width="11" style="3" customWidth="1"/>
    <col min="11361" max="11520" width="9.140625" style="3"/>
    <col min="11521" max="11521" width="4" style="3" customWidth="1"/>
    <col min="11522" max="11522" width="6" style="3" customWidth="1"/>
    <col min="11523" max="11523" width="23.42578125" style="3" customWidth="1"/>
    <col min="11524" max="11524" width="4.42578125" style="3" customWidth="1"/>
    <col min="11525" max="11525" width="8.42578125" style="3" customWidth="1"/>
    <col min="11526" max="11526" width="6.28515625" style="3" customWidth="1"/>
    <col min="11527" max="11527" width="7.5703125" style="3" customWidth="1"/>
    <col min="11528" max="11528" width="6.140625" style="3" customWidth="1"/>
    <col min="11529" max="11529" width="12.140625" style="3" customWidth="1"/>
    <col min="11530" max="11530" width="6.42578125" style="3" customWidth="1"/>
    <col min="11531" max="11531" width="6.7109375" style="3" customWidth="1"/>
    <col min="11532" max="11532" width="5.85546875" style="3" customWidth="1"/>
    <col min="11533" max="11534" width="4.7109375" style="3" customWidth="1"/>
    <col min="11535" max="11535" width="4" style="3" customWidth="1"/>
    <col min="11536" max="11536" width="7.28515625" style="3" customWidth="1"/>
    <col min="11537" max="11614" width="0" style="3" hidden="1" customWidth="1"/>
    <col min="11615" max="11615" width="7" style="3" customWidth="1"/>
    <col min="11616" max="11616" width="11" style="3" customWidth="1"/>
    <col min="11617" max="11776" width="9.140625" style="3"/>
    <col min="11777" max="11777" width="4" style="3" customWidth="1"/>
    <col min="11778" max="11778" width="6" style="3" customWidth="1"/>
    <col min="11779" max="11779" width="23.42578125" style="3" customWidth="1"/>
    <col min="11780" max="11780" width="4.42578125" style="3" customWidth="1"/>
    <col min="11781" max="11781" width="8.42578125" style="3" customWidth="1"/>
    <col min="11782" max="11782" width="6.28515625" style="3" customWidth="1"/>
    <col min="11783" max="11783" width="7.5703125" style="3" customWidth="1"/>
    <col min="11784" max="11784" width="6.140625" style="3" customWidth="1"/>
    <col min="11785" max="11785" width="12.140625" style="3" customWidth="1"/>
    <col min="11786" max="11786" width="6.42578125" style="3" customWidth="1"/>
    <col min="11787" max="11787" width="6.7109375" style="3" customWidth="1"/>
    <col min="11788" max="11788" width="5.85546875" style="3" customWidth="1"/>
    <col min="11789" max="11790" width="4.7109375" style="3" customWidth="1"/>
    <col min="11791" max="11791" width="4" style="3" customWidth="1"/>
    <col min="11792" max="11792" width="7.28515625" style="3" customWidth="1"/>
    <col min="11793" max="11870" width="0" style="3" hidden="1" customWidth="1"/>
    <col min="11871" max="11871" width="7" style="3" customWidth="1"/>
    <col min="11872" max="11872" width="11" style="3" customWidth="1"/>
    <col min="11873" max="12032" width="9.140625" style="3"/>
    <col min="12033" max="12033" width="4" style="3" customWidth="1"/>
    <col min="12034" max="12034" width="6" style="3" customWidth="1"/>
    <col min="12035" max="12035" width="23.42578125" style="3" customWidth="1"/>
    <col min="12036" max="12036" width="4.42578125" style="3" customWidth="1"/>
    <col min="12037" max="12037" width="8.42578125" style="3" customWidth="1"/>
    <col min="12038" max="12038" width="6.28515625" style="3" customWidth="1"/>
    <col min="12039" max="12039" width="7.5703125" style="3" customWidth="1"/>
    <col min="12040" max="12040" width="6.140625" style="3" customWidth="1"/>
    <col min="12041" max="12041" width="12.140625" style="3" customWidth="1"/>
    <col min="12042" max="12042" width="6.42578125" style="3" customWidth="1"/>
    <col min="12043" max="12043" width="6.7109375" style="3" customWidth="1"/>
    <col min="12044" max="12044" width="5.85546875" style="3" customWidth="1"/>
    <col min="12045" max="12046" width="4.7109375" style="3" customWidth="1"/>
    <col min="12047" max="12047" width="4" style="3" customWidth="1"/>
    <col min="12048" max="12048" width="7.28515625" style="3" customWidth="1"/>
    <col min="12049" max="12126" width="0" style="3" hidden="1" customWidth="1"/>
    <col min="12127" max="12127" width="7" style="3" customWidth="1"/>
    <col min="12128" max="12128" width="11" style="3" customWidth="1"/>
    <col min="12129" max="12288" width="9.140625" style="3"/>
    <col min="12289" max="12289" width="4" style="3" customWidth="1"/>
    <col min="12290" max="12290" width="6" style="3" customWidth="1"/>
    <col min="12291" max="12291" width="23.42578125" style="3" customWidth="1"/>
    <col min="12292" max="12292" width="4.42578125" style="3" customWidth="1"/>
    <col min="12293" max="12293" width="8.42578125" style="3" customWidth="1"/>
    <col min="12294" max="12294" width="6.28515625" style="3" customWidth="1"/>
    <col min="12295" max="12295" width="7.5703125" style="3" customWidth="1"/>
    <col min="12296" max="12296" width="6.140625" style="3" customWidth="1"/>
    <col min="12297" max="12297" width="12.140625" style="3" customWidth="1"/>
    <col min="12298" max="12298" width="6.42578125" style="3" customWidth="1"/>
    <col min="12299" max="12299" width="6.7109375" style="3" customWidth="1"/>
    <col min="12300" max="12300" width="5.85546875" style="3" customWidth="1"/>
    <col min="12301" max="12302" width="4.7109375" style="3" customWidth="1"/>
    <col min="12303" max="12303" width="4" style="3" customWidth="1"/>
    <col min="12304" max="12304" width="7.28515625" style="3" customWidth="1"/>
    <col min="12305" max="12382" width="0" style="3" hidden="1" customWidth="1"/>
    <col min="12383" max="12383" width="7" style="3" customWidth="1"/>
    <col min="12384" max="12384" width="11" style="3" customWidth="1"/>
    <col min="12385" max="12544" width="9.140625" style="3"/>
    <col min="12545" max="12545" width="4" style="3" customWidth="1"/>
    <col min="12546" max="12546" width="6" style="3" customWidth="1"/>
    <col min="12547" max="12547" width="23.42578125" style="3" customWidth="1"/>
    <col min="12548" max="12548" width="4.42578125" style="3" customWidth="1"/>
    <col min="12549" max="12549" width="8.42578125" style="3" customWidth="1"/>
    <col min="12550" max="12550" width="6.28515625" style="3" customWidth="1"/>
    <col min="12551" max="12551" width="7.5703125" style="3" customWidth="1"/>
    <col min="12552" max="12552" width="6.140625" style="3" customWidth="1"/>
    <col min="12553" max="12553" width="12.140625" style="3" customWidth="1"/>
    <col min="12554" max="12554" width="6.42578125" style="3" customWidth="1"/>
    <col min="12555" max="12555" width="6.7109375" style="3" customWidth="1"/>
    <col min="12556" max="12556" width="5.85546875" style="3" customWidth="1"/>
    <col min="12557" max="12558" width="4.7109375" style="3" customWidth="1"/>
    <col min="12559" max="12559" width="4" style="3" customWidth="1"/>
    <col min="12560" max="12560" width="7.28515625" style="3" customWidth="1"/>
    <col min="12561" max="12638" width="0" style="3" hidden="1" customWidth="1"/>
    <col min="12639" max="12639" width="7" style="3" customWidth="1"/>
    <col min="12640" max="12640" width="11" style="3" customWidth="1"/>
    <col min="12641" max="12800" width="9.140625" style="3"/>
    <col min="12801" max="12801" width="4" style="3" customWidth="1"/>
    <col min="12802" max="12802" width="6" style="3" customWidth="1"/>
    <col min="12803" max="12803" width="23.42578125" style="3" customWidth="1"/>
    <col min="12804" max="12804" width="4.42578125" style="3" customWidth="1"/>
    <col min="12805" max="12805" width="8.42578125" style="3" customWidth="1"/>
    <col min="12806" max="12806" width="6.28515625" style="3" customWidth="1"/>
    <col min="12807" max="12807" width="7.5703125" style="3" customWidth="1"/>
    <col min="12808" max="12808" width="6.140625" style="3" customWidth="1"/>
    <col min="12809" max="12809" width="12.140625" style="3" customWidth="1"/>
    <col min="12810" max="12810" width="6.42578125" style="3" customWidth="1"/>
    <col min="12811" max="12811" width="6.7109375" style="3" customWidth="1"/>
    <col min="12812" max="12812" width="5.85546875" style="3" customWidth="1"/>
    <col min="12813" max="12814" width="4.7109375" style="3" customWidth="1"/>
    <col min="12815" max="12815" width="4" style="3" customWidth="1"/>
    <col min="12816" max="12816" width="7.28515625" style="3" customWidth="1"/>
    <col min="12817" max="12894" width="0" style="3" hidden="1" customWidth="1"/>
    <col min="12895" max="12895" width="7" style="3" customWidth="1"/>
    <col min="12896" max="12896" width="11" style="3" customWidth="1"/>
    <col min="12897" max="13056" width="9.140625" style="3"/>
    <col min="13057" max="13057" width="4" style="3" customWidth="1"/>
    <col min="13058" max="13058" width="6" style="3" customWidth="1"/>
    <col min="13059" max="13059" width="23.42578125" style="3" customWidth="1"/>
    <col min="13060" max="13060" width="4.42578125" style="3" customWidth="1"/>
    <col min="13061" max="13061" width="8.42578125" style="3" customWidth="1"/>
    <col min="13062" max="13062" width="6.28515625" style="3" customWidth="1"/>
    <col min="13063" max="13063" width="7.5703125" style="3" customWidth="1"/>
    <col min="13064" max="13064" width="6.140625" style="3" customWidth="1"/>
    <col min="13065" max="13065" width="12.140625" style="3" customWidth="1"/>
    <col min="13066" max="13066" width="6.42578125" style="3" customWidth="1"/>
    <col min="13067" max="13067" width="6.7109375" style="3" customWidth="1"/>
    <col min="13068" max="13068" width="5.85546875" style="3" customWidth="1"/>
    <col min="13069" max="13070" width="4.7109375" style="3" customWidth="1"/>
    <col min="13071" max="13071" width="4" style="3" customWidth="1"/>
    <col min="13072" max="13072" width="7.28515625" style="3" customWidth="1"/>
    <col min="13073" max="13150" width="0" style="3" hidden="1" customWidth="1"/>
    <col min="13151" max="13151" width="7" style="3" customWidth="1"/>
    <col min="13152" max="13152" width="11" style="3" customWidth="1"/>
    <col min="13153" max="13312" width="9.140625" style="3"/>
    <col min="13313" max="13313" width="4" style="3" customWidth="1"/>
    <col min="13314" max="13314" width="6" style="3" customWidth="1"/>
    <col min="13315" max="13315" width="23.42578125" style="3" customWidth="1"/>
    <col min="13316" max="13316" width="4.42578125" style="3" customWidth="1"/>
    <col min="13317" max="13317" width="8.42578125" style="3" customWidth="1"/>
    <col min="13318" max="13318" width="6.28515625" style="3" customWidth="1"/>
    <col min="13319" max="13319" width="7.5703125" style="3" customWidth="1"/>
    <col min="13320" max="13320" width="6.140625" style="3" customWidth="1"/>
    <col min="13321" max="13321" width="12.140625" style="3" customWidth="1"/>
    <col min="13322" max="13322" width="6.42578125" style="3" customWidth="1"/>
    <col min="13323" max="13323" width="6.7109375" style="3" customWidth="1"/>
    <col min="13324" max="13324" width="5.85546875" style="3" customWidth="1"/>
    <col min="13325" max="13326" width="4.7109375" style="3" customWidth="1"/>
    <col min="13327" max="13327" width="4" style="3" customWidth="1"/>
    <col min="13328" max="13328" width="7.28515625" style="3" customWidth="1"/>
    <col min="13329" max="13406" width="0" style="3" hidden="1" customWidth="1"/>
    <col min="13407" max="13407" width="7" style="3" customWidth="1"/>
    <col min="13408" max="13408" width="11" style="3" customWidth="1"/>
    <col min="13409" max="13568" width="9.140625" style="3"/>
    <col min="13569" max="13569" width="4" style="3" customWidth="1"/>
    <col min="13570" max="13570" width="6" style="3" customWidth="1"/>
    <col min="13571" max="13571" width="23.42578125" style="3" customWidth="1"/>
    <col min="13572" max="13572" width="4.42578125" style="3" customWidth="1"/>
    <col min="13573" max="13573" width="8.42578125" style="3" customWidth="1"/>
    <col min="13574" max="13574" width="6.28515625" style="3" customWidth="1"/>
    <col min="13575" max="13575" width="7.5703125" style="3" customWidth="1"/>
    <col min="13576" max="13576" width="6.140625" style="3" customWidth="1"/>
    <col min="13577" max="13577" width="12.140625" style="3" customWidth="1"/>
    <col min="13578" max="13578" width="6.42578125" style="3" customWidth="1"/>
    <col min="13579" max="13579" width="6.7109375" style="3" customWidth="1"/>
    <col min="13580" max="13580" width="5.85546875" style="3" customWidth="1"/>
    <col min="13581" max="13582" width="4.7109375" style="3" customWidth="1"/>
    <col min="13583" max="13583" width="4" style="3" customWidth="1"/>
    <col min="13584" max="13584" width="7.28515625" style="3" customWidth="1"/>
    <col min="13585" max="13662" width="0" style="3" hidden="1" customWidth="1"/>
    <col min="13663" max="13663" width="7" style="3" customWidth="1"/>
    <col min="13664" max="13664" width="11" style="3" customWidth="1"/>
    <col min="13665" max="13824" width="9.140625" style="3"/>
    <col min="13825" max="13825" width="4" style="3" customWidth="1"/>
    <col min="13826" max="13826" width="6" style="3" customWidth="1"/>
    <col min="13827" max="13827" width="23.42578125" style="3" customWidth="1"/>
    <col min="13828" max="13828" width="4.42578125" style="3" customWidth="1"/>
    <col min="13829" max="13829" width="8.42578125" style="3" customWidth="1"/>
    <col min="13830" max="13830" width="6.28515625" style="3" customWidth="1"/>
    <col min="13831" max="13831" width="7.5703125" style="3" customWidth="1"/>
    <col min="13832" max="13832" width="6.140625" style="3" customWidth="1"/>
    <col min="13833" max="13833" width="12.140625" style="3" customWidth="1"/>
    <col min="13834" max="13834" width="6.42578125" style="3" customWidth="1"/>
    <col min="13835" max="13835" width="6.7109375" style="3" customWidth="1"/>
    <col min="13836" max="13836" width="5.85546875" style="3" customWidth="1"/>
    <col min="13837" max="13838" width="4.7109375" style="3" customWidth="1"/>
    <col min="13839" max="13839" width="4" style="3" customWidth="1"/>
    <col min="13840" max="13840" width="7.28515625" style="3" customWidth="1"/>
    <col min="13841" max="13918" width="0" style="3" hidden="1" customWidth="1"/>
    <col min="13919" max="13919" width="7" style="3" customWidth="1"/>
    <col min="13920" max="13920" width="11" style="3" customWidth="1"/>
    <col min="13921" max="14080" width="9.140625" style="3"/>
    <col min="14081" max="14081" width="4" style="3" customWidth="1"/>
    <col min="14082" max="14082" width="6" style="3" customWidth="1"/>
    <col min="14083" max="14083" width="23.42578125" style="3" customWidth="1"/>
    <col min="14084" max="14084" width="4.42578125" style="3" customWidth="1"/>
    <col min="14085" max="14085" width="8.42578125" style="3" customWidth="1"/>
    <col min="14086" max="14086" width="6.28515625" style="3" customWidth="1"/>
    <col min="14087" max="14087" width="7.5703125" style="3" customWidth="1"/>
    <col min="14088" max="14088" width="6.140625" style="3" customWidth="1"/>
    <col min="14089" max="14089" width="12.140625" style="3" customWidth="1"/>
    <col min="14090" max="14090" width="6.42578125" style="3" customWidth="1"/>
    <col min="14091" max="14091" width="6.7109375" style="3" customWidth="1"/>
    <col min="14092" max="14092" width="5.85546875" style="3" customWidth="1"/>
    <col min="14093" max="14094" width="4.7109375" style="3" customWidth="1"/>
    <col min="14095" max="14095" width="4" style="3" customWidth="1"/>
    <col min="14096" max="14096" width="7.28515625" style="3" customWidth="1"/>
    <col min="14097" max="14174" width="0" style="3" hidden="1" customWidth="1"/>
    <col min="14175" max="14175" width="7" style="3" customWidth="1"/>
    <col min="14176" max="14176" width="11" style="3" customWidth="1"/>
    <col min="14177" max="14336" width="9.140625" style="3"/>
    <col min="14337" max="14337" width="4" style="3" customWidth="1"/>
    <col min="14338" max="14338" width="6" style="3" customWidth="1"/>
    <col min="14339" max="14339" width="23.42578125" style="3" customWidth="1"/>
    <col min="14340" max="14340" width="4.42578125" style="3" customWidth="1"/>
    <col min="14341" max="14341" width="8.42578125" style="3" customWidth="1"/>
    <col min="14342" max="14342" width="6.28515625" style="3" customWidth="1"/>
    <col min="14343" max="14343" width="7.5703125" style="3" customWidth="1"/>
    <col min="14344" max="14344" width="6.140625" style="3" customWidth="1"/>
    <col min="14345" max="14345" width="12.140625" style="3" customWidth="1"/>
    <col min="14346" max="14346" width="6.42578125" style="3" customWidth="1"/>
    <col min="14347" max="14347" width="6.7109375" style="3" customWidth="1"/>
    <col min="14348" max="14348" width="5.85546875" style="3" customWidth="1"/>
    <col min="14349" max="14350" width="4.7109375" style="3" customWidth="1"/>
    <col min="14351" max="14351" width="4" style="3" customWidth="1"/>
    <col min="14352" max="14352" width="7.28515625" style="3" customWidth="1"/>
    <col min="14353" max="14430" width="0" style="3" hidden="1" customWidth="1"/>
    <col min="14431" max="14431" width="7" style="3" customWidth="1"/>
    <col min="14432" max="14432" width="11" style="3" customWidth="1"/>
    <col min="14433" max="14592" width="9.140625" style="3"/>
    <col min="14593" max="14593" width="4" style="3" customWidth="1"/>
    <col min="14594" max="14594" width="6" style="3" customWidth="1"/>
    <col min="14595" max="14595" width="23.42578125" style="3" customWidth="1"/>
    <col min="14596" max="14596" width="4.42578125" style="3" customWidth="1"/>
    <col min="14597" max="14597" width="8.42578125" style="3" customWidth="1"/>
    <col min="14598" max="14598" width="6.28515625" style="3" customWidth="1"/>
    <col min="14599" max="14599" width="7.5703125" style="3" customWidth="1"/>
    <col min="14600" max="14600" width="6.140625" style="3" customWidth="1"/>
    <col min="14601" max="14601" width="12.140625" style="3" customWidth="1"/>
    <col min="14602" max="14602" width="6.42578125" style="3" customWidth="1"/>
    <col min="14603" max="14603" width="6.7109375" style="3" customWidth="1"/>
    <col min="14604" max="14604" width="5.85546875" style="3" customWidth="1"/>
    <col min="14605" max="14606" width="4.7109375" style="3" customWidth="1"/>
    <col min="14607" max="14607" width="4" style="3" customWidth="1"/>
    <col min="14608" max="14608" width="7.28515625" style="3" customWidth="1"/>
    <col min="14609" max="14686" width="0" style="3" hidden="1" customWidth="1"/>
    <col min="14687" max="14687" width="7" style="3" customWidth="1"/>
    <col min="14688" max="14688" width="11" style="3" customWidth="1"/>
    <col min="14689" max="14848" width="9.140625" style="3"/>
    <col min="14849" max="14849" width="4" style="3" customWidth="1"/>
    <col min="14850" max="14850" width="6" style="3" customWidth="1"/>
    <col min="14851" max="14851" width="23.42578125" style="3" customWidth="1"/>
    <col min="14852" max="14852" width="4.42578125" style="3" customWidth="1"/>
    <col min="14853" max="14853" width="8.42578125" style="3" customWidth="1"/>
    <col min="14854" max="14854" width="6.28515625" style="3" customWidth="1"/>
    <col min="14855" max="14855" width="7.5703125" style="3" customWidth="1"/>
    <col min="14856" max="14856" width="6.140625" style="3" customWidth="1"/>
    <col min="14857" max="14857" width="12.140625" style="3" customWidth="1"/>
    <col min="14858" max="14858" width="6.42578125" style="3" customWidth="1"/>
    <col min="14859" max="14859" width="6.7109375" style="3" customWidth="1"/>
    <col min="14860" max="14860" width="5.85546875" style="3" customWidth="1"/>
    <col min="14861" max="14862" width="4.7109375" style="3" customWidth="1"/>
    <col min="14863" max="14863" width="4" style="3" customWidth="1"/>
    <col min="14864" max="14864" width="7.28515625" style="3" customWidth="1"/>
    <col min="14865" max="14942" width="0" style="3" hidden="1" customWidth="1"/>
    <col min="14943" max="14943" width="7" style="3" customWidth="1"/>
    <col min="14944" max="14944" width="11" style="3" customWidth="1"/>
    <col min="14945" max="15104" width="9.140625" style="3"/>
    <col min="15105" max="15105" width="4" style="3" customWidth="1"/>
    <col min="15106" max="15106" width="6" style="3" customWidth="1"/>
    <col min="15107" max="15107" width="23.42578125" style="3" customWidth="1"/>
    <col min="15108" max="15108" width="4.42578125" style="3" customWidth="1"/>
    <col min="15109" max="15109" width="8.42578125" style="3" customWidth="1"/>
    <col min="15110" max="15110" width="6.28515625" style="3" customWidth="1"/>
    <col min="15111" max="15111" width="7.5703125" style="3" customWidth="1"/>
    <col min="15112" max="15112" width="6.140625" style="3" customWidth="1"/>
    <col min="15113" max="15113" width="12.140625" style="3" customWidth="1"/>
    <col min="15114" max="15114" width="6.42578125" style="3" customWidth="1"/>
    <col min="15115" max="15115" width="6.7109375" style="3" customWidth="1"/>
    <col min="15116" max="15116" width="5.85546875" style="3" customWidth="1"/>
    <col min="15117" max="15118" width="4.7109375" style="3" customWidth="1"/>
    <col min="15119" max="15119" width="4" style="3" customWidth="1"/>
    <col min="15120" max="15120" width="7.28515625" style="3" customWidth="1"/>
    <col min="15121" max="15198" width="0" style="3" hidden="1" customWidth="1"/>
    <col min="15199" max="15199" width="7" style="3" customWidth="1"/>
    <col min="15200" max="15200" width="11" style="3" customWidth="1"/>
    <col min="15201" max="15360" width="9.140625" style="3"/>
    <col min="15361" max="15361" width="4" style="3" customWidth="1"/>
    <col min="15362" max="15362" width="6" style="3" customWidth="1"/>
    <col min="15363" max="15363" width="23.42578125" style="3" customWidth="1"/>
    <col min="15364" max="15364" width="4.42578125" style="3" customWidth="1"/>
    <col min="15365" max="15365" width="8.42578125" style="3" customWidth="1"/>
    <col min="15366" max="15366" width="6.28515625" style="3" customWidth="1"/>
    <col min="15367" max="15367" width="7.5703125" style="3" customWidth="1"/>
    <col min="15368" max="15368" width="6.140625" style="3" customWidth="1"/>
    <col min="15369" max="15369" width="12.140625" style="3" customWidth="1"/>
    <col min="15370" max="15370" width="6.42578125" style="3" customWidth="1"/>
    <col min="15371" max="15371" width="6.7109375" style="3" customWidth="1"/>
    <col min="15372" max="15372" width="5.85546875" style="3" customWidth="1"/>
    <col min="15373" max="15374" width="4.7109375" style="3" customWidth="1"/>
    <col min="15375" max="15375" width="4" style="3" customWidth="1"/>
    <col min="15376" max="15376" width="7.28515625" style="3" customWidth="1"/>
    <col min="15377" max="15454" width="0" style="3" hidden="1" customWidth="1"/>
    <col min="15455" max="15455" width="7" style="3" customWidth="1"/>
    <col min="15456" max="15456" width="11" style="3" customWidth="1"/>
    <col min="15457" max="15616" width="9.140625" style="3"/>
    <col min="15617" max="15617" width="4" style="3" customWidth="1"/>
    <col min="15618" max="15618" width="6" style="3" customWidth="1"/>
    <col min="15619" max="15619" width="23.42578125" style="3" customWidth="1"/>
    <col min="15620" max="15620" width="4.42578125" style="3" customWidth="1"/>
    <col min="15621" max="15621" width="8.42578125" style="3" customWidth="1"/>
    <col min="15622" max="15622" width="6.28515625" style="3" customWidth="1"/>
    <col min="15623" max="15623" width="7.5703125" style="3" customWidth="1"/>
    <col min="15624" max="15624" width="6.140625" style="3" customWidth="1"/>
    <col min="15625" max="15625" width="12.140625" style="3" customWidth="1"/>
    <col min="15626" max="15626" width="6.42578125" style="3" customWidth="1"/>
    <col min="15627" max="15627" width="6.7109375" style="3" customWidth="1"/>
    <col min="15628" max="15628" width="5.85546875" style="3" customWidth="1"/>
    <col min="15629" max="15630" width="4.7109375" style="3" customWidth="1"/>
    <col min="15631" max="15631" width="4" style="3" customWidth="1"/>
    <col min="15632" max="15632" width="7.28515625" style="3" customWidth="1"/>
    <col min="15633" max="15710" width="0" style="3" hidden="1" customWidth="1"/>
    <col min="15711" max="15711" width="7" style="3" customWidth="1"/>
    <col min="15712" max="15712" width="11" style="3" customWidth="1"/>
    <col min="15713" max="15872" width="9.140625" style="3"/>
    <col min="15873" max="15873" width="4" style="3" customWidth="1"/>
    <col min="15874" max="15874" width="6" style="3" customWidth="1"/>
    <col min="15875" max="15875" width="23.42578125" style="3" customWidth="1"/>
    <col min="15876" max="15876" width="4.42578125" style="3" customWidth="1"/>
    <col min="15877" max="15877" width="8.42578125" style="3" customWidth="1"/>
    <col min="15878" max="15878" width="6.28515625" style="3" customWidth="1"/>
    <col min="15879" max="15879" width="7.5703125" style="3" customWidth="1"/>
    <col min="15880" max="15880" width="6.140625" style="3" customWidth="1"/>
    <col min="15881" max="15881" width="12.140625" style="3" customWidth="1"/>
    <col min="15882" max="15882" width="6.42578125" style="3" customWidth="1"/>
    <col min="15883" max="15883" width="6.7109375" style="3" customWidth="1"/>
    <col min="15884" max="15884" width="5.85546875" style="3" customWidth="1"/>
    <col min="15885" max="15886" width="4.7109375" style="3" customWidth="1"/>
    <col min="15887" max="15887" width="4" style="3" customWidth="1"/>
    <col min="15888" max="15888" width="7.28515625" style="3" customWidth="1"/>
    <col min="15889" max="15966" width="0" style="3" hidden="1" customWidth="1"/>
    <col min="15967" max="15967" width="7" style="3" customWidth="1"/>
    <col min="15968" max="15968" width="11" style="3" customWidth="1"/>
    <col min="15969" max="16128" width="9.140625" style="3"/>
    <col min="16129" max="16129" width="4" style="3" customWidth="1"/>
    <col min="16130" max="16130" width="6" style="3" customWidth="1"/>
    <col min="16131" max="16131" width="23.42578125" style="3" customWidth="1"/>
    <col min="16132" max="16132" width="4.42578125" style="3" customWidth="1"/>
    <col min="16133" max="16133" width="8.42578125" style="3" customWidth="1"/>
    <col min="16134" max="16134" width="6.28515625" style="3" customWidth="1"/>
    <col min="16135" max="16135" width="7.5703125" style="3" customWidth="1"/>
    <col min="16136" max="16136" width="6.140625" style="3" customWidth="1"/>
    <col min="16137" max="16137" width="12.140625" style="3" customWidth="1"/>
    <col min="16138" max="16138" width="6.42578125" style="3" customWidth="1"/>
    <col min="16139" max="16139" width="6.7109375" style="3" customWidth="1"/>
    <col min="16140" max="16140" width="5.85546875" style="3" customWidth="1"/>
    <col min="16141" max="16142" width="4.7109375" style="3" customWidth="1"/>
    <col min="16143" max="16143" width="4" style="3" customWidth="1"/>
    <col min="16144" max="16144" width="7.28515625" style="3" customWidth="1"/>
    <col min="16145" max="16222" width="0" style="3" hidden="1" customWidth="1"/>
    <col min="16223" max="16223" width="7" style="3" customWidth="1"/>
    <col min="16224" max="16224" width="11" style="3" customWidth="1"/>
    <col min="16225" max="16384" width="9.140625" style="3"/>
  </cols>
  <sheetData>
    <row r="1" spans="1:96" ht="70.5" customHeight="1" x14ac:dyDescent="0.2">
      <c r="A1" s="1" t="str">
        <f>'[1]Впишите фамилии!'!A25:O25</f>
        <v>Результаты пробного тестирования учащихся 11-х классов школы №29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43</v>
      </c>
      <c r="M1" s="2"/>
      <c r="N1" s="2"/>
      <c r="O1" s="2"/>
      <c r="P1" s="2"/>
    </row>
    <row r="2" spans="1:96" ht="32.25" customHeight="1" x14ac:dyDescent="0.2">
      <c r="A2" s="4" t="s">
        <v>0</v>
      </c>
      <c r="B2" s="4" t="s">
        <v>1</v>
      </c>
      <c r="C2" s="4" t="s">
        <v>2</v>
      </c>
      <c r="D2" s="4"/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6"/>
      <c r="K2" s="7" t="s">
        <v>8</v>
      </c>
      <c r="L2" s="5" t="s">
        <v>9</v>
      </c>
      <c r="M2" s="5" t="s">
        <v>10</v>
      </c>
      <c r="N2" s="8" t="s">
        <v>11</v>
      </c>
      <c r="O2" s="8" t="s">
        <v>6</v>
      </c>
      <c r="P2" s="8" t="s">
        <v>12</v>
      </c>
      <c r="Q2" s="9" t="s">
        <v>13</v>
      </c>
      <c r="R2" s="10" t="s">
        <v>14</v>
      </c>
      <c r="S2" s="10" t="s">
        <v>15</v>
      </c>
      <c r="T2" s="10" t="s">
        <v>16</v>
      </c>
      <c r="U2" s="10" t="s">
        <v>17</v>
      </c>
      <c r="V2" s="10" t="s">
        <v>18</v>
      </c>
      <c r="W2" s="10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CQ2" s="12" t="s">
        <v>27</v>
      </c>
      <c r="CR2" s="12" t="s">
        <v>28</v>
      </c>
    </row>
    <row r="3" spans="1:96" ht="15" x14ac:dyDescent="0.25">
      <c r="A3" s="13"/>
      <c r="B3" s="14"/>
      <c r="C3" s="15"/>
      <c r="D3" s="15"/>
      <c r="E3" s="16"/>
      <c r="F3" s="16"/>
      <c r="G3" s="16"/>
      <c r="H3" s="16"/>
      <c r="I3" s="17"/>
      <c r="J3" s="17"/>
      <c r="K3" s="18"/>
      <c r="L3" s="18"/>
      <c r="M3" s="18"/>
      <c r="N3" s="18"/>
      <c r="O3" s="18"/>
      <c r="P3" s="18"/>
      <c r="Q3" s="19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H3" s="3">
        <v>2</v>
      </c>
      <c r="AI3" s="3">
        <v>3</v>
      </c>
      <c r="AJ3" s="3">
        <v>4</v>
      </c>
      <c r="AK3" s="3">
        <v>5</v>
      </c>
      <c r="AM3" s="3">
        <v>2</v>
      </c>
      <c r="AN3" s="3">
        <v>3</v>
      </c>
      <c r="AO3" s="3">
        <v>4</v>
      </c>
      <c r="AP3" s="3">
        <v>5</v>
      </c>
      <c r="AR3" s="3">
        <v>2</v>
      </c>
      <c r="AS3" s="3">
        <v>3</v>
      </c>
      <c r="AT3" s="3">
        <v>4</v>
      </c>
      <c r="AU3" s="3">
        <v>5</v>
      </c>
      <c r="AW3" s="3">
        <v>2</v>
      </c>
      <c r="AX3" s="3">
        <v>3</v>
      </c>
      <c r="AY3" s="3">
        <v>4</v>
      </c>
      <c r="AZ3" s="3">
        <v>5</v>
      </c>
      <c r="BB3" s="3">
        <v>2</v>
      </c>
      <c r="BC3" s="3">
        <v>3</v>
      </c>
      <c r="BD3" s="3">
        <v>4</v>
      </c>
      <c r="BE3" s="3">
        <v>5</v>
      </c>
      <c r="BH3" s="3">
        <v>2</v>
      </c>
      <c r="BI3" s="3">
        <v>3</v>
      </c>
      <c r="BJ3" s="3">
        <v>4</v>
      </c>
      <c r="BK3" s="3">
        <v>5</v>
      </c>
      <c r="BN3" s="3">
        <v>2</v>
      </c>
      <c r="BO3" s="3">
        <v>3</v>
      </c>
      <c r="BP3" s="3">
        <v>4</v>
      </c>
      <c r="BQ3" s="3">
        <v>5</v>
      </c>
      <c r="BZ3" s="3">
        <v>2</v>
      </c>
      <c r="CA3" s="3">
        <v>3</v>
      </c>
      <c r="CB3" s="3">
        <v>4</v>
      </c>
      <c r="CC3" s="3">
        <v>5</v>
      </c>
      <c r="CF3" s="3">
        <v>2</v>
      </c>
      <c r="CG3" s="3">
        <v>3</v>
      </c>
      <c r="CH3" s="3">
        <v>4</v>
      </c>
      <c r="CI3" s="3">
        <v>5</v>
      </c>
      <c r="CL3" s="3">
        <v>2</v>
      </c>
      <c r="CM3" s="3">
        <v>3</v>
      </c>
      <c r="CN3" s="3">
        <v>4</v>
      </c>
      <c r="CO3" s="3">
        <v>5</v>
      </c>
      <c r="CQ3" s="21"/>
      <c r="CR3" s="22"/>
    </row>
    <row r="4" spans="1:96" ht="15" x14ac:dyDescent="0.25">
      <c r="A4" s="23">
        <f>'[1]Впишите фамилии!'!A60</f>
        <v>1</v>
      </c>
      <c r="B4" s="24" t="str">
        <f>'[1]Впишите фамилии!'!B60</f>
        <v>а</v>
      </c>
      <c r="C4" s="23" t="str">
        <f>'[1]Впишите фамилии!'!C60</f>
        <v>Ажибаев Эрик</v>
      </c>
      <c r="D4" s="25" t="str">
        <f>'[1]Впишите фамилии!'!D60</f>
        <v>м</v>
      </c>
      <c r="E4" s="26">
        <v>14</v>
      </c>
      <c r="F4" s="26">
        <v>2</v>
      </c>
      <c r="G4" s="26">
        <v>6</v>
      </c>
      <c r="H4" s="27">
        <v>10</v>
      </c>
      <c r="I4" s="28" t="s">
        <v>29</v>
      </c>
      <c r="J4" s="29">
        <v>5</v>
      </c>
      <c r="K4" s="14">
        <f>E4+F4+G4+H4+J4</f>
        <v>37</v>
      </c>
      <c r="L4" s="30">
        <f>IF(E4&gt;20,AK4,IF(E4&gt;13,AJ4,IF(E4=0,"",IF(E4&gt;3,AI4,IF(E4&gt;3,"",AH4)))))</f>
        <v>4</v>
      </c>
      <c r="M4" s="30">
        <f>IF(F4&gt;17,AP4,IF(F4&gt;11,AO4,IF(F4&gt;3,AN4,IF(F4=0,"",IF(F4&gt;3,"",AM4)))))</f>
        <v>2</v>
      </c>
      <c r="N4" s="30">
        <f>IF(G4&gt;20,AU4,IF(G4&gt;13,AT4,IF(G4&gt;3,AS4,IF(G4=0,"",IF(G4&gt;3,"",AR4)))))</f>
        <v>3</v>
      </c>
      <c r="O4" s="30">
        <f>IF(H4&gt;19,AZ4,IF(H4&gt;11,AY4,IF(H4&gt;3,AX4,IF(H4=0,"",IF(H4&gt;3,"",AW4)))))</f>
        <v>3</v>
      </c>
      <c r="P4" s="30">
        <f>IF(I4="физика",BL4,IF(I4="биология",BF4,IF(I4="химия",BR4,IF(I4="литература",BX4,IF(I4="вс.история",CD4,IF(I4="география",CJ4,IF(I4="иностранный",CP4,"")))))))</f>
        <v>3</v>
      </c>
      <c r="Q4" s="19" t="str">
        <f>IF(I4="биология",J4," " )</f>
        <v xml:space="preserve"> </v>
      </c>
      <c r="R4" s="20" t="str">
        <f>IF(I4="физика",J4," " )</f>
        <v xml:space="preserve"> </v>
      </c>
      <c r="S4" s="20" t="str">
        <f>IF(I4="химия",J4," " )</f>
        <v xml:space="preserve"> </v>
      </c>
      <c r="T4" s="20" t="str">
        <f>IF(I4="литература",J4," " )</f>
        <v xml:space="preserve"> </v>
      </c>
      <c r="U4" s="20" t="str">
        <f>IF(I4="вс.история",J4," " )</f>
        <v xml:space="preserve"> </v>
      </c>
      <c r="V4" s="20">
        <f>IF(I4="география",J4," " )</f>
        <v>5</v>
      </c>
      <c r="W4" s="20" t="str">
        <f>IF(I4="иностранный",J4," " )</f>
        <v xml:space="preserve"> </v>
      </c>
      <c r="X4" s="31">
        <f>IF(K4&gt;100,"",IF(K4&gt;90,"",IF(K4&gt;80,"",IF(K4&gt;70,"",IF(K4&gt;60,"",IF(K4=0,"",IF(K4&gt;49,"",1)))))))</f>
        <v>1</v>
      </c>
      <c r="Y4" s="31" t="str">
        <f>IF(K4&gt;100,"",IF(K4&gt;90,"",IF(K4&gt;80,"",IF(K4&gt;70,"",IF(K4&gt;60,"",IF(K4&gt;49,1,IF(K4&gt;40,"","")))))))</f>
        <v/>
      </c>
      <c r="Z4" s="31" t="str">
        <f>IF(K4&gt;100,"",IF(K4&gt;90,"",IF(K4&gt;80,"",IF(K4&gt;70,"",IF(K4&gt;60,1,IF(K4&gt;49,"",IF(K4&gt;40,"","")))))))</f>
        <v/>
      </c>
      <c r="AA4" s="31" t="str">
        <f>IF(K4&gt;100,"",IF(K4&gt;90,"",IF(K4&gt;80,"",IF(K4&gt;70,1,IF(K4&gt;60,"",IF(K4&gt;49,"",IF(K4&gt;40,"","")))))))</f>
        <v/>
      </c>
      <c r="AB4" s="31" t="str">
        <f>IF(K4&gt;100,"",IF(K4&gt;90,"",IF(K4&gt;80,1,IF(K4&gt;70,"",IF(K4&gt;60,"",IF(K4&gt;49,"",IF(K4&gt;40,"","")))))))</f>
        <v/>
      </c>
      <c r="AC4" s="31" t="str">
        <f>IF(K4&gt;100,"",IF(K4&gt;90,1,IF(K4&gt;80,"",IF(K4&gt;70,"",IF(K4&gt;60,"",IF(K4&gt;49,"",IF(K4&gt;40,"","")))))))</f>
        <v/>
      </c>
      <c r="AD4" s="31" t="str">
        <f>IF(K4&gt;100,1,IF(K4&gt;90,"",IF(K4&gt;80,"",IF(K4&gt;70,"",IF(K4&gt;60,"",IF(K4&gt;49,"",IF(K4&gt;40,"","")))))))</f>
        <v/>
      </c>
      <c r="AG4" s="20" t="s">
        <v>30</v>
      </c>
      <c r="AH4" s="31" t="str">
        <f>IF(E4&gt;20,"",IF(E4&gt;13,"",IF(E4&gt;3,"",2)))</f>
        <v/>
      </c>
      <c r="AI4" s="31" t="str">
        <f>IF(E4&gt;20,"",IF(E4&gt;13,"",IF(E4&gt;3,3,IF(E4&gt;3,"",""))))</f>
        <v/>
      </c>
      <c r="AJ4" s="31">
        <f>IF(E4&gt;20,"",IF(E4&gt;13,4,IF(E4&gt;3,"",IF(E4&gt;3,"",""))))</f>
        <v>4</v>
      </c>
      <c r="AK4" s="31" t="str">
        <f>IF(E4&gt;20,5,IF(E4&gt;13,"",IF(E4&gt;3,"",IF(E4&gt;3,"",""))))</f>
        <v/>
      </c>
      <c r="AL4" s="20" t="s">
        <v>31</v>
      </c>
      <c r="AM4" s="31">
        <f>IF(F4&gt;17,"",IF(F4&gt;11,"",IF(F4&gt;3,"",2)))</f>
        <v>2</v>
      </c>
      <c r="AN4" s="31" t="str">
        <f>IF(F4&gt;17,"",IF(F4&gt;11,"",IF(F4&gt;3,3,IF(F4&gt;3,"",""))))</f>
        <v/>
      </c>
      <c r="AO4" s="31" t="str">
        <f>IF(F4&gt;17,"",IF(F4&gt;11,4,IF(F4&gt;3,"",IF(F4&gt;3,"",""))))</f>
        <v/>
      </c>
      <c r="AP4" s="31" t="str">
        <f>IF(F4&gt;17,5,IF(F4&gt;11,"",IF(F4&gt;3,"",IF(F4&gt;3,"",""))))</f>
        <v/>
      </c>
      <c r="AQ4" s="20" t="s">
        <v>32</v>
      </c>
      <c r="AR4" s="31" t="str">
        <f>IF(G4&gt;20,"",IF(G4&gt;13,"",IF(G4&gt;3,"",2)))</f>
        <v/>
      </c>
      <c r="AS4" s="31">
        <f>IF(G4&gt;20,"",IF(G4&gt;13,"",IF(G4&gt;3,3,IF(G4&gt;3,"",""))))</f>
        <v>3</v>
      </c>
      <c r="AT4" s="31" t="str">
        <f>IF(G4&gt;20,"",IF(G4&gt;13,4,IF(G4&gt;3,"",IF(G4&gt;3,"",""))))</f>
        <v/>
      </c>
      <c r="AU4" s="31" t="str">
        <f>IF(G4&gt;20,5,IF(G4&gt;13,"",IF(G4&gt;3,"",IF(G4&gt;3,"",""))))</f>
        <v/>
      </c>
      <c r="AV4" s="20" t="s">
        <v>33</v>
      </c>
      <c r="AW4" s="31" t="str">
        <f>IF(H4&gt;19,"",IF(H4&gt;11,"",IF(H4&gt;3,"",2)))</f>
        <v/>
      </c>
      <c r="AX4" s="31">
        <f>IF(H4&gt;19,"",IF(H4&gt;11,"",IF(H4&gt;3,3,IF(H4&gt;3,"",""))))</f>
        <v>3</v>
      </c>
      <c r="AY4" s="31" t="str">
        <f>IF(H4&gt;19,"",IF(H4&gt;11,4,IF(H4&gt;3,"",IF(H4&gt;3,"",""))))</f>
        <v/>
      </c>
      <c r="AZ4" s="31" t="str">
        <f>IF(H4&gt;19,5,IF(H4&gt;11,"",IF(H4&gt;3,"",IF(H4&gt;3,"",""))))</f>
        <v/>
      </c>
      <c r="BA4" s="20" t="s">
        <v>34</v>
      </c>
      <c r="BB4" s="31" t="str">
        <f>IF(J4&gt;20,"",IF(J4&gt;13,"",IF(J4&gt;3,"",2)))</f>
        <v/>
      </c>
      <c r="BC4" s="31">
        <f>IF(J4&gt;20,"",IF(J4&gt;13,"",IF(J4&gt;3,3,IF(J4&gt;3,"",""))))</f>
        <v>3</v>
      </c>
      <c r="BD4" s="31" t="str">
        <f>IF(J4&gt;20,"",IF(J4&gt;13,4,IF(J4&gt;3,"",IF(J4&gt;3,"",""))))</f>
        <v/>
      </c>
      <c r="BE4" s="31" t="str">
        <f>IF(J4&gt;20,5,IF(J4&gt;13,"",IF(J4&gt;3,"",IF(J4&gt;3,"",""))))</f>
        <v/>
      </c>
      <c r="BF4" s="31">
        <f>IF(J4&gt;20,BE4,IF(J4&gt;13,BD4,IF(J4&gt;3,BC4,IF(J4=0,"",IF(J4&gt;3,"",BB4)))))</f>
        <v>3</v>
      </c>
      <c r="BG4" s="20" t="s">
        <v>14</v>
      </c>
      <c r="BH4" s="31" t="str">
        <f>IF(J4&gt;19,"",IF(J4&gt;11,"",IF(J4&gt;3,"",2)))</f>
        <v/>
      </c>
      <c r="BI4" s="31">
        <f>IF(J4&gt;19,"",IF(J4&gt;11,"",IF(J4&gt;3,3,IF(J4&gt;3,"",""))))</f>
        <v>3</v>
      </c>
      <c r="BJ4" s="31" t="str">
        <f>IF(J4&gt;19,"",IF(J4&gt;11,4,IF(J4&gt;3,"",IF(J4&gt;3,"",""))))</f>
        <v/>
      </c>
      <c r="BK4" s="31" t="str">
        <f>IF(J4&gt;19,5,IF(J4&gt;11,"",IF(J4&gt;3,"",IF(J4&gt;3,"",""))))</f>
        <v/>
      </c>
      <c r="BL4" s="31">
        <f>IF(J4&gt;19,BK4,IF(J4&gt;11,BJ4,IF(J4&gt;3,BI4,IF(J4=0,"",IF(J4&gt;3,"",BH4)))))</f>
        <v>3</v>
      </c>
      <c r="BM4" s="20" t="s">
        <v>15</v>
      </c>
      <c r="BN4" s="31" t="str">
        <f>IF(J4&gt;19,"",IF(J4&gt;11,"",IF(J4&gt;3,"",2)))</f>
        <v/>
      </c>
      <c r="BO4" s="31">
        <f>IF(J4&gt;19,"",IF(J4&gt;11,"",IF(J4&gt;3,3,IF(J4&gt;3,"",""))))</f>
        <v>3</v>
      </c>
      <c r="BP4" s="31" t="str">
        <f>IF(J4&gt;19,"",IF(J4&gt;11,4,IF(J4&gt;3,"",IF(J4&gt;3,"",""))))</f>
        <v/>
      </c>
      <c r="BQ4" s="31" t="str">
        <f>IF(J4&gt;19,5,IF(J4&gt;11,"",IF(J4&gt;3,"",IF(J4&gt;3,"",""))))</f>
        <v/>
      </c>
      <c r="BR4" s="31">
        <f>IF(J4&gt;19,BQ4,IF(J4&gt;11,BP4,IF(J4&gt;3,BO4,IF(J4=0,"",IF(J4&gt;3,"",BN4)))))</f>
        <v>3</v>
      </c>
      <c r="BS4" s="20" t="s">
        <v>16</v>
      </c>
      <c r="BT4" s="31" t="str">
        <f>IF(J4&gt;20,"",IF(J4&gt;13,"",IF(J4&gt;3,"",2)))</f>
        <v/>
      </c>
      <c r="BU4" s="31">
        <f>IF(J4&gt;20,"",IF(J4&gt;13,"",IF(J4&gt;3,3,IF(J4&gt;3,"",""))))</f>
        <v>3</v>
      </c>
      <c r="BV4" s="31" t="str">
        <f>IF(J4&gt;20,"",IF(J4&gt;13,4,IF(J4&gt;3,"",IF(J4&gt;3,"",""))))</f>
        <v/>
      </c>
      <c r="BW4" s="31" t="str">
        <f>IF(J4&gt;20,5,IF(J4&gt;13,"",IF(J4&gt;3,"",IF(J4&gt;3,"",""))))</f>
        <v/>
      </c>
      <c r="BX4" s="31">
        <f>IF(J4&gt;20,BW4,IF(J4&gt;13,BV4,IF(J4&gt;3,BU4,IF(J4=0,"",IF(J4&gt;3,"",BT4)))))</f>
        <v>3</v>
      </c>
      <c r="BY4" s="20" t="s">
        <v>35</v>
      </c>
      <c r="BZ4" s="31" t="str">
        <f>IF(J4&gt;20,"",IF(J4&gt;13,"",IF(J4&gt;3,"",2)))</f>
        <v/>
      </c>
      <c r="CA4" s="31">
        <f>IF(J4&gt;20,"",IF(J4&gt;13,"",IF(J4&gt;3,3,IF(J4&gt;3,"",""))))</f>
        <v>3</v>
      </c>
      <c r="CB4" s="31" t="str">
        <f>IF(J4&gt;20,"",IF(J4&gt;13,4,IF(J4&gt;3,"",IF(J4&gt;3,"",""))))</f>
        <v/>
      </c>
      <c r="CC4" s="31" t="str">
        <f>IF(J4&gt;20,5,IF(J4&gt;13,"",IF(J4&gt;3,"",IF(J4&gt;3,"",""))))</f>
        <v/>
      </c>
      <c r="CD4" s="31">
        <f>IF(J4&gt;20,CC4,IF(J4&gt;13,CB4,IF(J4&gt;3,CA4,IF(J4=0,"",IF(J4&gt;3,"",BZ4)))))</f>
        <v>3</v>
      </c>
      <c r="CE4" s="20" t="s">
        <v>29</v>
      </c>
      <c r="CF4" s="31" t="str">
        <f>IF(J4&gt;20,"",IF(J4&gt;13,"",IF(J4&gt;3,"",2)))</f>
        <v/>
      </c>
      <c r="CG4" s="31">
        <f>IF(J4&gt;20,"",IF(J4&gt;13,"",IF(J4&gt;3,3,IF(J4&gt;3,"",""))))</f>
        <v>3</v>
      </c>
      <c r="CH4" s="31" t="str">
        <f>IF(J4&gt;20,"",IF(J4&gt;13,4,IF(J4&gt;3,"",IF(J4&gt;3,"",""))))</f>
        <v/>
      </c>
      <c r="CI4" s="31" t="str">
        <f>IF(J4&gt;20,5,IF(J4&gt;13,"",IF(J4&gt;3,"",IF(J4&gt;3,"",""))))</f>
        <v/>
      </c>
      <c r="CJ4" s="31">
        <f>IF(J4&gt;20,CI4,IF(J4&gt;13,CH4,IF(J4&gt;3,CG4,IF(J4=0,"",IF(J4&gt;3,"",CF4)))))</f>
        <v>3</v>
      </c>
      <c r="CK4" s="20" t="s">
        <v>36</v>
      </c>
      <c r="CL4" s="31" t="str">
        <f>IF(J4&gt;20,"",IF(J4&gt;13,"",IF(J4&gt;3,"",2)))</f>
        <v/>
      </c>
      <c r="CM4" s="31">
        <f>IF(J4&gt;20,"",IF(J4&gt;13,"",IF(J4&gt;3,3,IF(J4&gt;3,"",""))))</f>
        <v>3</v>
      </c>
      <c r="CN4" s="31" t="str">
        <f>IF(J4&gt;20,"",IF(J4&gt;13,4,IF(J4&gt;3,"",IF(J4&gt;3,"",""))))</f>
        <v/>
      </c>
      <c r="CO4" s="31" t="str">
        <f>IF(J4&gt;20,5,IF(J4&gt;13,"",IF(J4&gt;3,"",IF(J4&gt;3,"",""))))</f>
        <v/>
      </c>
      <c r="CP4" s="31">
        <f>IF(J4&gt;20,CO4,IF(J4&gt;13,CN4,IF(J4&gt;3,CM4,IF(J4=0,"",IF(J4&gt;3,"",CL4)))))</f>
        <v>3</v>
      </c>
      <c r="CQ4" s="21">
        <f>K4-F4</f>
        <v>35</v>
      </c>
      <c r="CR4" s="22" t="str">
        <f>IF(CQ4=0," ",IF(CQ4&gt;=50, "",IF(D4="ж","не прошла",IF(D4="м","не прошёл"))))</f>
        <v>не прошёл</v>
      </c>
    </row>
    <row r="5" spans="1:96" ht="15" x14ac:dyDescent="0.25">
      <c r="A5" s="23">
        <f>'[1]Впишите фамилии!'!A61</f>
        <v>2</v>
      </c>
      <c r="B5" s="24" t="str">
        <f>'[1]Впишите фамилии!'!B61</f>
        <v>а</v>
      </c>
      <c r="C5" s="23" t="str">
        <f>'[1]Впишите фамилии!'!C61</f>
        <v>Андасова Назымгуль</v>
      </c>
      <c r="D5" s="25" t="str">
        <f>'[1]Впишите фамилии!'!D61</f>
        <v>ж</v>
      </c>
      <c r="E5" s="26">
        <v>17</v>
      </c>
      <c r="F5" s="26">
        <v>24</v>
      </c>
      <c r="G5" s="26">
        <v>14</v>
      </c>
      <c r="H5" s="27">
        <v>17</v>
      </c>
      <c r="I5" s="28" t="s">
        <v>15</v>
      </c>
      <c r="J5" s="29">
        <v>17</v>
      </c>
      <c r="K5" s="14">
        <f>E5+F5+G5+H5+J5</f>
        <v>89</v>
      </c>
      <c r="L5" s="30">
        <f>IF(E5&gt;20,AK5,IF(E5&gt;13,AJ5,IF(E5=0,"",IF(E5&gt;3,AI5,IF(E5&gt;3,"",AH5)))))</f>
        <v>4</v>
      </c>
      <c r="M5" s="30">
        <f>IF(F5&gt;17,AP5,IF(F5&gt;11,AO5,IF(F5&gt;3,AN5,IF(F5=0,"",IF(F5&gt;3,"",AM5)))))</f>
        <v>5</v>
      </c>
      <c r="N5" s="30">
        <f>IF(G5&gt;20,AU5,IF(G5&gt;13,AT5,IF(G5&gt;3,AS5,IF(G5=0,"",IF(G5&gt;3,"",AR5)))))</f>
        <v>4</v>
      </c>
      <c r="O5" s="30">
        <f>IF(H5&gt;19,AZ5,IF(H5&gt;11,AY5,IF(H5&gt;3,AX5,IF(H5=0,"",IF(H5&gt;3,"",AW5)))))</f>
        <v>4</v>
      </c>
      <c r="P5" s="30">
        <f>IF(I5="физика",BL5,IF(I5="биология",BF5,IF(I5="химия",BR5,IF(I5="литература",BX5,IF(I5="вс.история",CD5,IF(I5="география",CJ5,IF(I5="иностранный",CP5,"")))))))</f>
        <v>4</v>
      </c>
      <c r="Q5" s="19" t="str">
        <f>IF(I5="биология",J5," " )</f>
        <v xml:space="preserve"> </v>
      </c>
      <c r="R5" s="20" t="str">
        <f>IF(I5="физика",J5," " )</f>
        <v xml:space="preserve"> </v>
      </c>
      <c r="S5" s="20">
        <f>IF(I5="химия",J5," " )</f>
        <v>17</v>
      </c>
      <c r="T5" s="20" t="str">
        <f>IF(I5="литература",J5," " )</f>
        <v xml:space="preserve"> </v>
      </c>
      <c r="U5" s="20" t="str">
        <f>IF(I5="вс.история",J5," " )</f>
        <v xml:space="preserve"> </v>
      </c>
      <c r="V5" s="20" t="str">
        <f>IF(I5="география",J5," " )</f>
        <v xml:space="preserve"> </v>
      </c>
      <c r="W5" s="20" t="str">
        <f>IF(I5="иностранный",J5," " )</f>
        <v xml:space="preserve"> </v>
      </c>
      <c r="X5" s="31" t="str">
        <f t="shared" ref="X5:X25" si="0">IF(K5&gt;100,"",IF(K5&gt;90,"",IF(K5&gt;80,"",IF(K5&gt;70,"",IF(K5&gt;60,"",IF(K5=0,"",IF(K5&gt;49,"",1)))))))</f>
        <v/>
      </c>
      <c r="Y5" s="31" t="str">
        <f t="shared" ref="Y5:Y25" si="1">IF(K5&gt;100,"",IF(K5&gt;90,"",IF(K5&gt;80,"",IF(K5&gt;70,"",IF(K5&gt;60,"",IF(K5&gt;49,1,IF(K5&gt;40,"","")))))))</f>
        <v/>
      </c>
      <c r="Z5" s="31" t="str">
        <f t="shared" ref="Z5:Z25" si="2">IF(K5&gt;100,"",IF(K5&gt;90,"",IF(K5&gt;80,"",IF(K5&gt;70,"",IF(K5&gt;60,1,IF(K5&gt;49,"",IF(K5&gt;40,"","")))))))</f>
        <v/>
      </c>
      <c r="AA5" s="31" t="str">
        <f t="shared" ref="AA5:AA25" si="3">IF(K5&gt;100,"",IF(K5&gt;90,"",IF(K5&gt;80,"",IF(K5&gt;70,1,IF(K5&gt;60,"",IF(K5&gt;49,"",IF(K5&gt;40,"","")))))))</f>
        <v/>
      </c>
      <c r="AB5" s="31">
        <f t="shared" ref="AB5:AB25" si="4">IF(K5&gt;100,"",IF(K5&gt;90,"",IF(K5&gt;80,1,IF(K5&gt;70,"",IF(K5&gt;60,"",IF(K5&gt;49,"",IF(K5&gt;40,"","")))))))</f>
        <v>1</v>
      </c>
      <c r="AC5" s="31" t="str">
        <f t="shared" ref="AC5:AC25" si="5">IF(K5&gt;100,"",IF(K5&gt;90,1,IF(K5&gt;80,"",IF(K5&gt;70,"",IF(K5&gt;60,"",IF(K5&gt;49,"",IF(K5&gt;40,"","")))))))</f>
        <v/>
      </c>
      <c r="AD5" s="31" t="str">
        <f t="shared" ref="AD5:AD25" si="6">IF(K5&gt;100,1,IF(K5&gt;90,"",IF(K5&gt;80,"",IF(K5&gt;70,"",IF(K5&gt;60,"",IF(K5&gt;49,"",IF(K5&gt;40,"","")))))))</f>
        <v/>
      </c>
      <c r="AG5" s="20" t="s">
        <v>30</v>
      </c>
      <c r="AH5" s="31" t="str">
        <f>IF(E5&gt;20,"",IF(E5&gt;13,"",IF(E5&gt;3,"",2)))</f>
        <v/>
      </c>
      <c r="AI5" s="31" t="str">
        <f>IF(E5&gt;20,"",IF(E5&gt;13,"",IF(E5&gt;3,3,IF(E5&gt;3,"",""))))</f>
        <v/>
      </c>
      <c r="AJ5" s="31">
        <f>IF(E5&gt;20,"",IF(E5&gt;13,4,IF(E5&gt;3,"",IF(E5&gt;3,"",""))))</f>
        <v>4</v>
      </c>
      <c r="AK5" s="31" t="str">
        <f>IF(E5&gt;20,5,IF(E5&gt;13,"",IF(E5&gt;3,"",IF(E5&gt;3,"",""))))</f>
        <v/>
      </c>
      <c r="AL5" s="20" t="s">
        <v>31</v>
      </c>
      <c r="AM5" s="31" t="str">
        <f>IF(F5&gt;17,"",IF(F5&gt;11,"",IF(F5&gt;3,"",2)))</f>
        <v/>
      </c>
      <c r="AN5" s="31" t="str">
        <f>IF(F5&gt;17,"",IF(F5&gt;11,"",IF(F5&gt;3,3,IF(F5&gt;3,"",""))))</f>
        <v/>
      </c>
      <c r="AO5" s="31" t="str">
        <f>IF(F5&gt;17,"",IF(F5&gt;11,4,IF(F5&gt;3,"",IF(F5&gt;3,"",""))))</f>
        <v/>
      </c>
      <c r="AP5" s="31">
        <f>IF(F5&gt;17,5,IF(F5&gt;11,"",IF(F5&gt;3,"",IF(F5&gt;3,"",""))))</f>
        <v>5</v>
      </c>
      <c r="AQ5" s="20" t="s">
        <v>32</v>
      </c>
      <c r="AR5" s="31" t="str">
        <f>IF(G5&gt;20,"",IF(G5&gt;13,"",IF(G5&gt;3,"",2)))</f>
        <v/>
      </c>
      <c r="AS5" s="31" t="str">
        <f>IF(G5&gt;20,"",IF(G5&gt;13,"",IF(G5&gt;3,3,IF(G5&gt;3,"",""))))</f>
        <v/>
      </c>
      <c r="AT5" s="31">
        <f>IF(G5&gt;20,"",IF(G5&gt;13,4,IF(G5&gt;3,"",IF(G5&gt;3,"",""))))</f>
        <v>4</v>
      </c>
      <c r="AU5" s="31" t="str">
        <f>IF(G5&gt;20,5,IF(G5&gt;13,"",IF(G5&gt;3,"",IF(G5&gt;3,"",""))))</f>
        <v/>
      </c>
      <c r="AV5" s="20" t="s">
        <v>33</v>
      </c>
      <c r="AW5" s="31" t="str">
        <f>IF(H5&gt;19,"",IF(H5&gt;11,"",IF(H5&gt;3,"",2)))</f>
        <v/>
      </c>
      <c r="AX5" s="31" t="str">
        <f>IF(H5&gt;19,"",IF(H5&gt;11,"",IF(H5&gt;3,3,IF(H5&gt;3,"",""))))</f>
        <v/>
      </c>
      <c r="AY5" s="31">
        <f>IF(H5&gt;19,"",IF(H5&gt;11,4,IF(H5&gt;3,"",IF(H5&gt;3,"",""))))</f>
        <v>4</v>
      </c>
      <c r="AZ5" s="31" t="str">
        <f>IF(H5&gt;19,5,IF(H5&gt;11,"",IF(H5&gt;3,"",IF(H5&gt;3,"",""))))</f>
        <v/>
      </c>
      <c r="BA5" s="20" t="s">
        <v>34</v>
      </c>
      <c r="BB5" s="31" t="str">
        <f>IF(J5&gt;20,"",IF(J5&gt;13,"",IF(J5&gt;3,"",2)))</f>
        <v/>
      </c>
      <c r="BC5" s="31" t="str">
        <f>IF(J5&gt;20,"",IF(J5&gt;13,"",IF(J5&gt;3,3,IF(J5&gt;3,"",""))))</f>
        <v/>
      </c>
      <c r="BD5" s="31">
        <f>IF(J5&gt;20,"",IF(J5&gt;13,4,IF(J5&gt;3,"",IF(J5&gt;3,"",""))))</f>
        <v>4</v>
      </c>
      <c r="BE5" s="31" t="str">
        <f>IF(J5&gt;20,5,IF(J5&gt;13,"",IF(J5&gt;3,"",IF(J5&gt;3,"",""))))</f>
        <v/>
      </c>
      <c r="BF5" s="31">
        <f>IF(J5&gt;20,BE5,IF(J5&gt;13,BD5,IF(J5&gt;3,BC5,IF(J5=0,"",IF(J5&gt;3,"",BB5)))))</f>
        <v>4</v>
      </c>
      <c r="BG5" s="20" t="s">
        <v>14</v>
      </c>
      <c r="BH5" s="31" t="str">
        <f>IF(J5&gt;19,"",IF(J5&gt;11,"",IF(J5&gt;3,"",2)))</f>
        <v/>
      </c>
      <c r="BI5" s="31" t="str">
        <f>IF(J5&gt;19,"",IF(J5&gt;11,"",IF(J5&gt;3,3,IF(J5&gt;3,"",""))))</f>
        <v/>
      </c>
      <c r="BJ5" s="31">
        <f>IF(J5&gt;19,"",IF(J5&gt;11,4,IF(J5&gt;3,"",IF(J5&gt;3,"",""))))</f>
        <v>4</v>
      </c>
      <c r="BK5" s="31" t="str">
        <f>IF(J5&gt;19,5,IF(J5&gt;11,"",IF(J5&gt;3,"",IF(J5&gt;3,"",""))))</f>
        <v/>
      </c>
      <c r="BL5" s="31">
        <f>IF(J5&gt;19,BK5,IF(J5&gt;11,BJ5,IF(J5&gt;3,BI5,IF(J5=0,"",IF(J5&gt;3,"",BH5)))))</f>
        <v>4</v>
      </c>
      <c r="BM5" s="20" t="s">
        <v>15</v>
      </c>
      <c r="BN5" s="31" t="str">
        <f>IF(J5&gt;19,"",IF(J5&gt;11,"",IF(J5&gt;3,"",2)))</f>
        <v/>
      </c>
      <c r="BO5" s="31" t="str">
        <f>IF(J5&gt;19,"",IF(J5&gt;11,"",IF(J5&gt;3,3,IF(J5&gt;3,"",""))))</f>
        <v/>
      </c>
      <c r="BP5" s="31">
        <f>IF(J5&gt;19,"",IF(J5&gt;11,4,IF(J5&gt;3,"",IF(J5&gt;3,"",""))))</f>
        <v>4</v>
      </c>
      <c r="BQ5" s="31" t="str">
        <f>IF(J5&gt;19,5,IF(J5&gt;11,"",IF(J5&gt;3,"",IF(J5&gt;3,"",""))))</f>
        <v/>
      </c>
      <c r="BR5" s="31">
        <f>IF(J5&gt;19,BQ5,IF(J5&gt;11,BP5,IF(J5&gt;3,BO5,IF(J5=0,"",IF(J5&gt;3,"",BN5)))))</f>
        <v>4</v>
      </c>
      <c r="BS5" s="20" t="s">
        <v>16</v>
      </c>
      <c r="BT5" s="31" t="str">
        <f>IF(J5&gt;20,"",IF(J5&gt;13,"",IF(J5&gt;3,"",2)))</f>
        <v/>
      </c>
      <c r="BU5" s="31" t="str">
        <f>IF(J5&gt;20,"",IF(J5&gt;13,"",IF(J5&gt;3,3,IF(J5&gt;3,"",""))))</f>
        <v/>
      </c>
      <c r="BV5" s="31">
        <f>IF(J5&gt;20,"",IF(J5&gt;13,4,IF(J5&gt;3,"",IF(J5&gt;3,"",""))))</f>
        <v>4</v>
      </c>
      <c r="BW5" s="31" t="str">
        <f>IF(J5&gt;20,5,IF(J5&gt;13,"",IF(J5&gt;3,"",IF(J5&gt;3,"",""))))</f>
        <v/>
      </c>
      <c r="BX5" s="31">
        <f>IF(J5&gt;20,BW5,IF(J5&gt;13,BV5,IF(J5&gt;3,BU5,IF(J5=0,"",IF(J5&gt;3,"",BT5)))))</f>
        <v>4</v>
      </c>
      <c r="BY5" s="20" t="s">
        <v>35</v>
      </c>
      <c r="BZ5" s="31" t="str">
        <f>IF(J5&gt;20,"",IF(J5&gt;13,"",IF(J5&gt;3,"",2)))</f>
        <v/>
      </c>
      <c r="CA5" s="31" t="str">
        <f>IF(J5&gt;20,"",IF(J5&gt;13,"",IF(J5&gt;3,3,IF(J5&gt;3,"",""))))</f>
        <v/>
      </c>
      <c r="CB5" s="31">
        <f>IF(J5&gt;20,"",IF(J5&gt;13,4,IF(J5&gt;3,"",IF(J5&gt;3,"",""))))</f>
        <v>4</v>
      </c>
      <c r="CC5" s="31" t="str">
        <f>IF(J5&gt;20,5,IF(J5&gt;13,"",IF(J5&gt;3,"",IF(J5&gt;3,"",""))))</f>
        <v/>
      </c>
      <c r="CD5" s="31">
        <f>IF(J5&gt;20,CC5,IF(J5&gt;13,CB5,IF(J5&gt;3,CA5,IF(J5=0,"",IF(J5&gt;3,"",BZ5)))))</f>
        <v>4</v>
      </c>
      <c r="CE5" s="20" t="s">
        <v>29</v>
      </c>
      <c r="CF5" s="31" t="str">
        <f>IF(J5&gt;20,"",IF(J5&gt;13,"",IF(J5&gt;3,"",2)))</f>
        <v/>
      </c>
      <c r="CG5" s="31" t="str">
        <f>IF(J5&gt;20,"",IF(J5&gt;13,"",IF(J5&gt;3,3,IF(J5&gt;3,"",""))))</f>
        <v/>
      </c>
      <c r="CH5" s="31">
        <f>IF(J5&gt;20,"",IF(J5&gt;13,4,IF(J5&gt;3,"",IF(J5&gt;3,"",""))))</f>
        <v>4</v>
      </c>
      <c r="CI5" s="31" t="str">
        <f>IF(J5&gt;20,5,IF(J5&gt;13,"",IF(J5&gt;3,"",IF(J5&gt;3,"",""))))</f>
        <v/>
      </c>
      <c r="CJ5" s="31">
        <f>IF(J5&gt;20,CI5,IF(J5&gt;13,CH5,IF(J5&gt;3,CG5,IF(J5=0,"",IF(J5&gt;3,"",CF5)))))</f>
        <v>4</v>
      </c>
      <c r="CK5" s="20" t="s">
        <v>36</v>
      </c>
      <c r="CL5" s="31" t="str">
        <f>IF(J5&gt;20,"",IF(J5&gt;13,"",IF(J5&gt;3,"",2)))</f>
        <v/>
      </c>
      <c r="CM5" s="31" t="str">
        <f>IF(J5&gt;20,"",IF(J5&gt;13,"",IF(J5&gt;3,3,IF(J5&gt;3,"",""))))</f>
        <v/>
      </c>
      <c r="CN5" s="31">
        <f>IF(J5&gt;20,"",IF(J5&gt;13,4,IF(J5&gt;3,"",IF(J5&gt;3,"",""))))</f>
        <v>4</v>
      </c>
      <c r="CO5" s="31" t="str">
        <f>IF(J5&gt;20,5,IF(J5&gt;13,"",IF(J5&gt;3,"",IF(J5&gt;3,"",""))))</f>
        <v/>
      </c>
      <c r="CP5" s="31">
        <f>IF(J5&gt;20,CO5,IF(J5&gt;13,CN5,IF(J5&gt;3,CM5,IF(J5=0,"",IF(J5&gt;3,"",CL5)))))</f>
        <v>4</v>
      </c>
      <c r="CQ5" s="21">
        <f>K5-F5</f>
        <v>65</v>
      </c>
      <c r="CR5" s="22" t="str">
        <f>IF(CQ5=0," ",IF(CQ5&gt;=50, "",IF(D5="ж","не прошла",IF(D5="м","не прошёл"))))</f>
        <v/>
      </c>
    </row>
    <row r="6" spans="1:96" ht="15" x14ac:dyDescent="0.25">
      <c r="A6" s="23">
        <f>'[1]Впишите фамилии!'!A62</f>
        <v>3</v>
      </c>
      <c r="B6" s="24" t="str">
        <f>'[1]Впишите фамилии!'!B62</f>
        <v>а</v>
      </c>
      <c r="C6" s="23" t="str">
        <f>'[1]Впишите фамилии!'!C62</f>
        <v>Балташев Ильяс</v>
      </c>
      <c r="D6" s="25" t="str">
        <f>'[1]Впишите фамилии!'!D62</f>
        <v>м</v>
      </c>
      <c r="E6" s="26">
        <v>17</v>
      </c>
      <c r="F6" s="26">
        <v>21</v>
      </c>
      <c r="G6" s="26">
        <v>20</v>
      </c>
      <c r="H6" s="27">
        <v>17</v>
      </c>
      <c r="I6" s="28" t="s">
        <v>29</v>
      </c>
      <c r="J6" s="29">
        <v>24</v>
      </c>
      <c r="K6" s="14">
        <f>E6+F6+G6+H6+J6</f>
        <v>99</v>
      </c>
      <c r="L6" s="30">
        <f>IF(E6&gt;20,AK6,IF(E6&gt;13,AJ6,IF(E6=0,"",IF(E6&gt;3,AI6,IF(E6&gt;3,"",AH6)))))</f>
        <v>4</v>
      </c>
      <c r="M6" s="30">
        <f>IF(F6&gt;17,AP6,IF(F6&gt;11,AO6,IF(F6&gt;3,AN6,IF(F6=0,"",IF(F6&gt;3,"",AM6)))))</f>
        <v>5</v>
      </c>
      <c r="N6" s="30">
        <f>IF(G6&gt;20,AU6,IF(G6&gt;13,AT6,IF(G6&gt;3,AS6,IF(G6=0,"",IF(G6&gt;3,"",AR6)))))</f>
        <v>4</v>
      </c>
      <c r="O6" s="30">
        <f>IF(H6&gt;19,AZ6,IF(H6&gt;11,AY6,IF(H6&gt;3,AX6,IF(H6=0,"",IF(H6&gt;3,"",AW6)))))</f>
        <v>4</v>
      </c>
      <c r="P6" s="30">
        <f>IF(I6="физика",BL6,IF(I6="биология",BF6,IF(I6="химия",BR6,IF(I6="литература",BX6,IF(I6="вс.история",CD6,IF(I6="география",CJ6,IF(I6="иностранный",CP6,"")))))))</f>
        <v>5</v>
      </c>
      <c r="Q6" s="19" t="str">
        <f>IF(I6="биология",J6," " )</f>
        <v xml:space="preserve"> </v>
      </c>
      <c r="R6" s="20" t="str">
        <f>IF(I6="физика",J6," " )</f>
        <v xml:space="preserve"> </v>
      </c>
      <c r="S6" s="20" t="str">
        <f>IF(I6="химия",J6," " )</f>
        <v xml:space="preserve"> </v>
      </c>
      <c r="T6" s="20" t="str">
        <f>IF(I6="литература",J6," " )</f>
        <v xml:space="preserve"> </v>
      </c>
      <c r="U6" s="20" t="str">
        <f>IF(I6="вс.история",J6," " )</f>
        <v xml:space="preserve"> </v>
      </c>
      <c r="V6" s="20">
        <f>IF(I6="география",J6," " )</f>
        <v>24</v>
      </c>
      <c r="W6" s="20" t="str">
        <f>IF(I6="иностранный",J6," " )</f>
        <v xml:space="preserve"> </v>
      </c>
      <c r="X6" s="31" t="str">
        <f t="shared" si="0"/>
        <v/>
      </c>
      <c r="Y6" s="31" t="str">
        <f t="shared" si="1"/>
        <v/>
      </c>
      <c r="Z6" s="31" t="str">
        <f t="shared" si="2"/>
        <v/>
      </c>
      <c r="AA6" s="31" t="str">
        <f t="shared" si="3"/>
        <v/>
      </c>
      <c r="AB6" s="31" t="str">
        <f t="shared" si="4"/>
        <v/>
      </c>
      <c r="AC6" s="31">
        <f t="shared" si="5"/>
        <v>1</v>
      </c>
      <c r="AD6" s="31" t="str">
        <f t="shared" si="6"/>
        <v/>
      </c>
      <c r="AG6" s="20" t="s">
        <v>30</v>
      </c>
      <c r="AH6" s="31" t="str">
        <f>IF(E6&gt;20,"",IF(E6&gt;13,"",IF(E6&gt;3,"",2)))</f>
        <v/>
      </c>
      <c r="AI6" s="31" t="str">
        <f>IF(E6&gt;20,"",IF(E6&gt;13,"",IF(E6&gt;3,3,IF(E6&gt;3,"",""))))</f>
        <v/>
      </c>
      <c r="AJ6" s="31">
        <f>IF(E6&gt;20,"",IF(E6&gt;13,4,IF(E6&gt;3,"",IF(E6&gt;3,"",""))))</f>
        <v>4</v>
      </c>
      <c r="AK6" s="31" t="str">
        <f>IF(E6&gt;20,5,IF(E6&gt;13,"",IF(E6&gt;3,"",IF(E6&gt;3,"",""))))</f>
        <v/>
      </c>
      <c r="AL6" s="20" t="s">
        <v>31</v>
      </c>
      <c r="AM6" s="31" t="str">
        <f>IF(F6&gt;17,"",IF(F6&gt;11,"",IF(F6&gt;3,"",2)))</f>
        <v/>
      </c>
      <c r="AN6" s="31" t="str">
        <f>IF(F6&gt;17,"",IF(F6&gt;11,"",IF(F6&gt;3,3,IF(F6&gt;3,"",""))))</f>
        <v/>
      </c>
      <c r="AO6" s="31" t="str">
        <f>IF(F6&gt;17,"",IF(F6&gt;11,4,IF(F6&gt;3,"",IF(F6&gt;3,"",""))))</f>
        <v/>
      </c>
      <c r="AP6" s="31">
        <f>IF(F6&gt;17,5,IF(F6&gt;11,"",IF(F6&gt;3,"",IF(F6&gt;3,"",""))))</f>
        <v>5</v>
      </c>
      <c r="AQ6" s="20" t="s">
        <v>32</v>
      </c>
      <c r="AR6" s="31" t="str">
        <f>IF(G6&gt;20,"",IF(G6&gt;13,"",IF(G6&gt;3,"",2)))</f>
        <v/>
      </c>
      <c r="AS6" s="31" t="str">
        <f>IF(G6&gt;20,"",IF(G6&gt;13,"",IF(G6&gt;3,3,IF(G6&gt;3,"",""))))</f>
        <v/>
      </c>
      <c r="AT6" s="31">
        <f>IF(G6&gt;20,"",IF(G6&gt;13,4,IF(G6&gt;3,"",IF(G6&gt;3,"",""))))</f>
        <v>4</v>
      </c>
      <c r="AU6" s="31" t="str">
        <f>IF(G6&gt;20,5,IF(G6&gt;13,"",IF(G6&gt;3,"",IF(G6&gt;3,"",""))))</f>
        <v/>
      </c>
      <c r="AV6" s="20" t="s">
        <v>33</v>
      </c>
      <c r="AW6" s="31" t="str">
        <f>IF(H6&gt;19,"",IF(H6&gt;11,"",IF(H6&gt;3,"",2)))</f>
        <v/>
      </c>
      <c r="AX6" s="31" t="str">
        <f>IF(H6&gt;19,"",IF(H6&gt;11,"",IF(H6&gt;3,3,IF(H6&gt;3,"",""))))</f>
        <v/>
      </c>
      <c r="AY6" s="31">
        <f>IF(H6&gt;19,"",IF(H6&gt;11,4,IF(H6&gt;3,"",IF(H6&gt;3,"",""))))</f>
        <v>4</v>
      </c>
      <c r="AZ6" s="31" t="str">
        <f>IF(H6&gt;19,5,IF(H6&gt;11,"",IF(H6&gt;3,"",IF(H6&gt;3,"",""))))</f>
        <v/>
      </c>
      <c r="BA6" s="20" t="s">
        <v>34</v>
      </c>
      <c r="BB6" s="31" t="str">
        <f>IF(J6&gt;20,"",IF(J6&gt;13,"",IF(J6&gt;3,"",2)))</f>
        <v/>
      </c>
      <c r="BC6" s="31" t="str">
        <f>IF(J6&gt;20,"",IF(J6&gt;13,"",IF(J6&gt;3,3,IF(J6&gt;3,"",""))))</f>
        <v/>
      </c>
      <c r="BD6" s="31" t="str">
        <f>IF(J6&gt;20,"",IF(J6&gt;13,4,IF(J6&gt;3,"",IF(J6&gt;3,"",""))))</f>
        <v/>
      </c>
      <c r="BE6" s="31">
        <f>IF(J6&gt;20,5,IF(J6&gt;13,"",IF(J6&gt;3,"",IF(J6&gt;3,"",""))))</f>
        <v>5</v>
      </c>
      <c r="BF6" s="31">
        <f>IF(J6&gt;20,BE6,IF(J6&gt;13,BD6,IF(J6&gt;3,BC6,IF(J6=0,"",IF(J6&gt;3,"",BB6)))))</f>
        <v>5</v>
      </c>
      <c r="BG6" s="20" t="s">
        <v>14</v>
      </c>
      <c r="BH6" s="31" t="str">
        <f>IF(J6&gt;19,"",IF(J6&gt;11,"",IF(J6&gt;3,"",2)))</f>
        <v/>
      </c>
      <c r="BI6" s="31" t="str">
        <f>IF(J6&gt;19,"",IF(J6&gt;11,"",IF(J6&gt;3,3,IF(J6&gt;3,"",""))))</f>
        <v/>
      </c>
      <c r="BJ6" s="31" t="str">
        <f>IF(J6&gt;19,"",IF(J6&gt;11,4,IF(J6&gt;3,"",IF(J6&gt;3,"",""))))</f>
        <v/>
      </c>
      <c r="BK6" s="31">
        <f>IF(J6&gt;19,5,IF(J6&gt;11,"",IF(J6&gt;3,"",IF(J6&gt;3,"",""))))</f>
        <v>5</v>
      </c>
      <c r="BL6" s="31">
        <f>IF(J6&gt;19,BK6,IF(J6&gt;11,BJ6,IF(J6&gt;3,BI6,IF(J6=0,"",IF(J6&gt;3,"",BH6)))))</f>
        <v>5</v>
      </c>
      <c r="BM6" s="20" t="s">
        <v>15</v>
      </c>
      <c r="BN6" s="31" t="str">
        <f>IF(J6&gt;19,"",IF(J6&gt;11,"",IF(J6&gt;3,"",2)))</f>
        <v/>
      </c>
      <c r="BO6" s="31" t="str">
        <f>IF(J6&gt;19,"",IF(J6&gt;11,"",IF(J6&gt;3,3,IF(J6&gt;3,"",""))))</f>
        <v/>
      </c>
      <c r="BP6" s="31" t="str">
        <f>IF(J6&gt;19,"",IF(J6&gt;11,4,IF(J6&gt;3,"",IF(J6&gt;3,"",""))))</f>
        <v/>
      </c>
      <c r="BQ6" s="31">
        <f>IF(J6&gt;19,5,IF(J6&gt;11,"",IF(J6&gt;3,"",IF(J6&gt;3,"",""))))</f>
        <v>5</v>
      </c>
      <c r="BR6" s="31">
        <f>IF(J6&gt;19,BQ6,IF(J6&gt;11,BP6,IF(J6&gt;3,BO6,IF(J6=0,"",IF(J6&gt;3,"",BN6)))))</f>
        <v>5</v>
      </c>
      <c r="BS6" s="20" t="s">
        <v>16</v>
      </c>
      <c r="BT6" s="31" t="str">
        <f>IF(J6&gt;20,"",IF(J6&gt;13,"",IF(J6&gt;3,"",2)))</f>
        <v/>
      </c>
      <c r="BU6" s="31" t="str">
        <f>IF(J6&gt;20,"",IF(J6&gt;13,"",IF(J6&gt;3,3,IF(J6&gt;3,"",""))))</f>
        <v/>
      </c>
      <c r="BV6" s="31" t="str">
        <f>IF(J6&gt;20,"",IF(J6&gt;13,4,IF(J6&gt;3,"",IF(J6&gt;3,"",""))))</f>
        <v/>
      </c>
      <c r="BW6" s="31">
        <f>IF(J6&gt;20,5,IF(J6&gt;13,"",IF(J6&gt;3,"",IF(J6&gt;3,"",""))))</f>
        <v>5</v>
      </c>
      <c r="BX6" s="31">
        <f>IF(J6&gt;20,BW6,IF(J6&gt;13,BV6,IF(J6&gt;3,BU6,IF(J6=0,"",IF(J6&gt;3,"",BT6)))))</f>
        <v>5</v>
      </c>
      <c r="BY6" s="20" t="s">
        <v>35</v>
      </c>
      <c r="BZ6" s="31" t="str">
        <f>IF(J6&gt;20,"",IF(J6&gt;13,"",IF(J6&gt;3,"",2)))</f>
        <v/>
      </c>
      <c r="CA6" s="31" t="str">
        <f>IF(J6&gt;20,"",IF(J6&gt;13,"",IF(J6&gt;3,3,IF(J6&gt;3,"",""))))</f>
        <v/>
      </c>
      <c r="CB6" s="31" t="str">
        <f>IF(J6&gt;20,"",IF(J6&gt;13,4,IF(J6&gt;3,"",IF(J6&gt;3,"",""))))</f>
        <v/>
      </c>
      <c r="CC6" s="31">
        <f>IF(J6&gt;20,5,IF(J6&gt;13,"",IF(J6&gt;3,"",IF(J6&gt;3,"",""))))</f>
        <v>5</v>
      </c>
      <c r="CD6" s="31">
        <f>IF(J6&gt;20,CC6,IF(J6&gt;13,CB6,IF(J6&gt;3,CA6,IF(J6=0,"",IF(J6&gt;3,"",BZ6)))))</f>
        <v>5</v>
      </c>
      <c r="CE6" s="20" t="s">
        <v>29</v>
      </c>
      <c r="CF6" s="31" t="str">
        <f>IF(J6&gt;20,"",IF(J6&gt;13,"",IF(J6&gt;3,"",2)))</f>
        <v/>
      </c>
      <c r="CG6" s="31" t="str">
        <f>IF(J6&gt;20,"",IF(J6&gt;13,"",IF(J6&gt;3,3,IF(J6&gt;3,"",""))))</f>
        <v/>
      </c>
      <c r="CH6" s="31" t="str">
        <f>IF(J6&gt;20,"",IF(J6&gt;13,4,IF(J6&gt;3,"",IF(J6&gt;3,"",""))))</f>
        <v/>
      </c>
      <c r="CI6" s="31">
        <f>IF(J6&gt;20,5,IF(J6&gt;13,"",IF(J6&gt;3,"",IF(J6&gt;3,"",""))))</f>
        <v>5</v>
      </c>
      <c r="CJ6" s="31">
        <f>IF(J6&gt;20,CI6,IF(J6&gt;13,CH6,IF(J6&gt;3,CG6,IF(J6=0,"",IF(J6&gt;3,"",CF6)))))</f>
        <v>5</v>
      </c>
      <c r="CK6" s="20" t="s">
        <v>36</v>
      </c>
      <c r="CL6" s="31" t="str">
        <f>IF(J6&gt;20,"",IF(J6&gt;13,"",IF(J6&gt;3,"",2)))</f>
        <v/>
      </c>
      <c r="CM6" s="31" t="str">
        <f>IF(J6&gt;20,"",IF(J6&gt;13,"",IF(J6&gt;3,3,IF(J6&gt;3,"",""))))</f>
        <v/>
      </c>
      <c r="CN6" s="31" t="str">
        <f>IF(J6&gt;20,"",IF(J6&gt;13,4,IF(J6&gt;3,"",IF(J6&gt;3,"",""))))</f>
        <v/>
      </c>
      <c r="CO6" s="31">
        <f>IF(J6&gt;20,5,IF(J6&gt;13,"",IF(J6&gt;3,"",IF(J6&gt;3,"",""))))</f>
        <v>5</v>
      </c>
      <c r="CP6" s="31">
        <f>IF(J6&gt;20,CO6,IF(J6&gt;13,CN6,IF(J6&gt;3,CM6,IF(J6=0,"",IF(J6&gt;3,"",CL6)))))</f>
        <v>5</v>
      </c>
      <c r="CQ6" s="21">
        <f>K6-F6</f>
        <v>78</v>
      </c>
      <c r="CR6" s="22" t="str">
        <f>IF(CQ6=0," ",IF(CQ6&gt;=50, "",IF(D6="ж","не прошла",IF(D6="м","не прошёл"))))</f>
        <v/>
      </c>
    </row>
    <row r="7" spans="1:96" ht="15" x14ac:dyDescent="0.25">
      <c r="A7" s="23">
        <f>'[1]Впишите фамилии!'!A63</f>
        <v>4</v>
      </c>
      <c r="B7" s="24" t="str">
        <f>'[1]Впишите фамилии!'!B63</f>
        <v>а</v>
      </c>
      <c r="C7" s="23" t="str">
        <f>'[1]Впишите фамилии!'!C63</f>
        <v>Бейс Мажен</v>
      </c>
      <c r="D7" s="25" t="str">
        <f>'[1]Впишите фамилии!'!D63</f>
        <v>м</v>
      </c>
      <c r="E7" s="26">
        <v>13</v>
      </c>
      <c r="F7" s="26">
        <v>18</v>
      </c>
      <c r="G7" s="26">
        <v>11</v>
      </c>
      <c r="H7" s="27">
        <v>16</v>
      </c>
      <c r="I7" s="28" t="s">
        <v>14</v>
      </c>
      <c r="J7" s="29">
        <v>12</v>
      </c>
      <c r="K7" s="14">
        <f>E7+F7+G7+H7+J7</f>
        <v>70</v>
      </c>
      <c r="L7" s="30">
        <f>IF(E7&gt;20,AK7,IF(E7&gt;13,AJ7,IF(E7=0,"",IF(E7&gt;3,AI7,IF(E7&gt;3,"",AH7)))))</f>
        <v>3</v>
      </c>
      <c r="M7" s="30">
        <f>IF(F7&gt;17,AP7,IF(F7&gt;11,AO7,IF(F7&gt;3,AN7,IF(F7=0,"",IF(F7&gt;3,"",AM7)))))</f>
        <v>5</v>
      </c>
      <c r="N7" s="30">
        <f>IF(G7&gt;20,AU7,IF(G7&gt;13,AT7,IF(G7&gt;3,AS7,IF(G7=0,"",IF(G7&gt;3,"",AR7)))))</f>
        <v>3</v>
      </c>
      <c r="O7" s="30">
        <f>IF(H7&gt;19,AZ7,IF(H7&gt;11,AY7,IF(H7&gt;3,AX7,IF(H7=0,"",IF(H7&gt;3,"",AW7)))))</f>
        <v>4</v>
      </c>
      <c r="P7" s="30">
        <f>IF(I7="физика",BL7,IF(I7="биология",BF7,IF(I7="химия",BR7,IF(I7="литература",BX7,IF(I7="вс.история",CD7,IF(I7="география",CJ7,IF(I7="иностранный",CP7,"")))))))</f>
        <v>4</v>
      </c>
      <c r="Q7" s="19" t="str">
        <f>IF(I7="биология",J7," " )</f>
        <v xml:space="preserve"> </v>
      </c>
      <c r="R7" s="20">
        <f>IF(I7="физика",J7," " )</f>
        <v>12</v>
      </c>
      <c r="S7" s="20" t="str">
        <f>IF(I7="химия",J7," " )</f>
        <v xml:space="preserve"> </v>
      </c>
      <c r="T7" s="20" t="str">
        <f>IF(I7="литература",J7," " )</f>
        <v xml:space="preserve"> </v>
      </c>
      <c r="U7" s="20" t="str">
        <f>IF(I7="вс.история",J7," " )</f>
        <v xml:space="preserve"> </v>
      </c>
      <c r="V7" s="20" t="str">
        <f>IF(I7="география",J7," " )</f>
        <v xml:space="preserve"> </v>
      </c>
      <c r="W7" s="20" t="str">
        <f>IF(I7="иностранный",J7," " )</f>
        <v xml:space="preserve"> </v>
      </c>
      <c r="X7" s="31" t="str">
        <f t="shared" si="0"/>
        <v/>
      </c>
      <c r="Y7" s="31" t="str">
        <f t="shared" si="1"/>
        <v/>
      </c>
      <c r="Z7" s="31">
        <f t="shared" si="2"/>
        <v>1</v>
      </c>
      <c r="AA7" s="31" t="str">
        <f t="shared" si="3"/>
        <v/>
      </c>
      <c r="AB7" s="31" t="str">
        <f t="shared" si="4"/>
        <v/>
      </c>
      <c r="AC7" s="31" t="str">
        <f t="shared" si="5"/>
        <v/>
      </c>
      <c r="AD7" s="31" t="str">
        <f t="shared" si="6"/>
        <v/>
      </c>
      <c r="AG7" s="20" t="s">
        <v>30</v>
      </c>
      <c r="AH7" s="31" t="str">
        <f>IF(E7&gt;20,"",IF(E7&gt;13,"",IF(E7&gt;3,"",2)))</f>
        <v/>
      </c>
      <c r="AI7" s="31">
        <f>IF(E7&gt;20,"",IF(E7&gt;13,"",IF(E7&gt;3,3,IF(E7&gt;3,"",""))))</f>
        <v>3</v>
      </c>
      <c r="AJ7" s="31" t="str">
        <f>IF(E7&gt;20,"",IF(E7&gt;13,4,IF(E7&gt;3,"",IF(E7&gt;3,"",""))))</f>
        <v/>
      </c>
      <c r="AK7" s="31" t="str">
        <f>IF(E7&gt;20,5,IF(E7&gt;13,"",IF(E7&gt;3,"",IF(E7&gt;3,"",""))))</f>
        <v/>
      </c>
      <c r="AL7" s="20" t="s">
        <v>31</v>
      </c>
      <c r="AM7" s="31" t="str">
        <f>IF(F7&gt;17,"",IF(F7&gt;11,"",IF(F7&gt;3,"",2)))</f>
        <v/>
      </c>
      <c r="AN7" s="31" t="str">
        <f>IF(F7&gt;17,"",IF(F7&gt;11,"",IF(F7&gt;3,3,IF(F7&gt;3,"",""))))</f>
        <v/>
      </c>
      <c r="AO7" s="31" t="str">
        <f>IF(F7&gt;17,"",IF(F7&gt;11,4,IF(F7&gt;3,"",IF(F7&gt;3,"",""))))</f>
        <v/>
      </c>
      <c r="AP7" s="31">
        <f>IF(F7&gt;17,5,IF(F7&gt;11,"",IF(F7&gt;3,"",IF(F7&gt;3,"",""))))</f>
        <v>5</v>
      </c>
      <c r="AQ7" s="20" t="s">
        <v>32</v>
      </c>
      <c r="AR7" s="31" t="str">
        <f>IF(G7&gt;20,"",IF(G7&gt;13,"",IF(G7&gt;3,"",2)))</f>
        <v/>
      </c>
      <c r="AS7" s="31">
        <f>IF(G7&gt;20,"",IF(G7&gt;13,"",IF(G7&gt;3,3,IF(G7&gt;3,"",""))))</f>
        <v>3</v>
      </c>
      <c r="AT7" s="31" t="str">
        <f>IF(G7&gt;20,"",IF(G7&gt;13,4,IF(G7&gt;3,"",IF(G7&gt;3,"",""))))</f>
        <v/>
      </c>
      <c r="AU7" s="31" t="str">
        <f>IF(G7&gt;20,5,IF(G7&gt;13,"",IF(G7&gt;3,"",IF(G7&gt;3,"",""))))</f>
        <v/>
      </c>
      <c r="AV7" s="20" t="s">
        <v>33</v>
      </c>
      <c r="AW7" s="31" t="str">
        <f>IF(H7&gt;19,"",IF(H7&gt;11,"",IF(H7&gt;3,"",2)))</f>
        <v/>
      </c>
      <c r="AX7" s="31" t="str">
        <f>IF(H7&gt;19,"",IF(H7&gt;11,"",IF(H7&gt;3,3,IF(H7&gt;3,"",""))))</f>
        <v/>
      </c>
      <c r="AY7" s="31">
        <f>IF(H7&gt;19,"",IF(H7&gt;11,4,IF(H7&gt;3,"",IF(H7&gt;3,"",""))))</f>
        <v>4</v>
      </c>
      <c r="AZ7" s="31" t="str">
        <f>IF(H7&gt;19,5,IF(H7&gt;11,"",IF(H7&gt;3,"",IF(H7&gt;3,"",""))))</f>
        <v/>
      </c>
      <c r="BA7" s="20" t="s">
        <v>34</v>
      </c>
      <c r="BB7" s="31" t="str">
        <f>IF(J7&gt;20,"",IF(J7&gt;13,"",IF(J7&gt;3,"",2)))</f>
        <v/>
      </c>
      <c r="BC7" s="31">
        <f>IF(J7&gt;20,"",IF(J7&gt;13,"",IF(J7&gt;3,3,IF(J7&gt;3,"",""))))</f>
        <v>3</v>
      </c>
      <c r="BD7" s="31" t="str">
        <f>IF(J7&gt;20,"",IF(J7&gt;13,4,IF(J7&gt;3,"",IF(J7&gt;3,"",""))))</f>
        <v/>
      </c>
      <c r="BE7" s="31" t="str">
        <f>IF(J7&gt;20,5,IF(J7&gt;13,"",IF(J7&gt;3,"",IF(J7&gt;3,"",""))))</f>
        <v/>
      </c>
      <c r="BF7" s="31">
        <f>IF(J7&gt;20,BE7,IF(J7&gt;13,BD7,IF(J7&gt;3,BC7,IF(J7=0,"",IF(J7&gt;3,"",BB7)))))</f>
        <v>3</v>
      </c>
      <c r="BG7" s="20" t="s">
        <v>14</v>
      </c>
      <c r="BH7" s="31" t="str">
        <f>IF(J7&gt;19,"",IF(J7&gt;11,"",IF(J7&gt;3,"",2)))</f>
        <v/>
      </c>
      <c r="BI7" s="31" t="str">
        <f>IF(J7&gt;19,"",IF(J7&gt;11,"",IF(J7&gt;3,3,IF(J7&gt;3,"",""))))</f>
        <v/>
      </c>
      <c r="BJ7" s="31">
        <f>IF(J7&gt;19,"",IF(J7&gt;11,4,IF(J7&gt;3,"",IF(J7&gt;3,"",""))))</f>
        <v>4</v>
      </c>
      <c r="BK7" s="31" t="str">
        <f>IF(J7&gt;19,5,IF(J7&gt;11,"",IF(J7&gt;3,"",IF(J7&gt;3,"",""))))</f>
        <v/>
      </c>
      <c r="BL7" s="31">
        <f>IF(J7&gt;19,BK7,IF(J7&gt;11,BJ7,IF(J7&gt;3,BI7,IF(J7=0,"",IF(J7&gt;3,"",BH7)))))</f>
        <v>4</v>
      </c>
      <c r="BM7" s="20" t="s">
        <v>15</v>
      </c>
      <c r="BN7" s="31" t="str">
        <f>IF(J7&gt;19,"",IF(J7&gt;11,"",IF(J7&gt;3,"",2)))</f>
        <v/>
      </c>
      <c r="BO7" s="31" t="str">
        <f>IF(J7&gt;19,"",IF(J7&gt;11,"",IF(J7&gt;3,3,IF(J7&gt;3,"",""))))</f>
        <v/>
      </c>
      <c r="BP7" s="31">
        <f>IF(J7&gt;19,"",IF(J7&gt;11,4,IF(J7&gt;3,"",IF(J7&gt;3,"",""))))</f>
        <v>4</v>
      </c>
      <c r="BQ7" s="31" t="str">
        <f>IF(J7&gt;19,5,IF(J7&gt;11,"",IF(J7&gt;3,"",IF(J7&gt;3,"",""))))</f>
        <v/>
      </c>
      <c r="BR7" s="31">
        <f>IF(J7&gt;19,BQ7,IF(J7&gt;11,BP7,IF(J7&gt;3,BO7,IF(J7=0,"",IF(J7&gt;3,"",BN7)))))</f>
        <v>4</v>
      </c>
      <c r="BS7" s="20" t="s">
        <v>16</v>
      </c>
      <c r="BT7" s="31" t="str">
        <f>IF(J7&gt;20,"",IF(J7&gt;13,"",IF(J7&gt;3,"",2)))</f>
        <v/>
      </c>
      <c r="BU7" s="31">
        <f>IF(J7&gt;20,"",IF(J7&gt;13,"",IF(J7&gt;3,3,IF(J7&gt;3,"",""))))</f>
        <v>3</v>
      </c>
      <c r="BV7" s="31" t="str">
        <f>IF(J7&gt;20,"",IF(J7&gt;13,4,IF(J7&gt;3,"",IF(J7&gt;3,"",""))))</f>
        <v/>
      </c>
      <c r="BW7" s="31" t="str">
        <f>IF(J7&gt;20,5,IF(J7&gt;13,"",IF(J7&gt;3,"",IF(J7&gt;3,"",""))))</f>
        <v/>
      </c>
      <c r="BX7" s="31">
        <f>IF(J7&gt;20,BW7,IF(J7&gt;13,BV7,IF(J7&gt;3,BU7,IF(J7=0,"",IF(J7&gt;3,"",BT7)))))</f>
        <v>3</v>
      </c>
      <c r="BY7" s="20" t="s">
        <v>35</v>
      </c>
      <c r="BZ7" s="31" t="str">
        <f>IF(J7&gt;20,"",IF(J7&gt;13,"",IF(J7&gt;3,"",2)))</f>
        <v/>
      </c>
      <c r="CA7" s="31">
        <f>IF(J7&gt;20,"",IF(J7&gt;13,"",IF(J7&gt;3,3,IF(J7&gt;3,"",""))))</f>
        <v>3</v>
      </c>
      <c r="CB7" s="31" t="str">
        <f>IF(J7&gt;20,"",IF(J7&gt;13,4,IF(J7&gt;3,"",IF(J7&gt;3,"",""))))</f>
        <v/>
      </c>
      <c r="CC7" s="31" t="str">
        <f>IF(J7&gt;20,5,IF(J7&gt;13,"",IF(J7&gt;3,"",IF(J7&gt;3,"",""))))</f>
        <v/>
      </c>
      <c r="CD7" s="31">
        <f>IF(J7&gt;20,CC7,IF(J7&gt;13,CB7,IF(J7&gt;3,CA7,IF(J7=0,"",IF(J7&gt;3,"",BZ7)))))</f>
        <v>3</v>
      </c>
      <c r="CE7" s="20" t="s">
        <v>29</v>
      </c>
      <c r="CF7" s="31" t="str">
        <f>IF(J7&gt;20,"",IF(J7&gt;13,"",IF(J7&gt;3,"",2)))</f>
        <v/>
      </c>
      <c r="CG7" s="31">
        <f>IF(J7&gt;20,"",IF(J7&gt;13,"",IF(J7&gt;3,3,IF(J7&gt;3,"",""))))</f>
        <v>3</v>
      </c>
      <c r="CH7" s="31" t="str">
        <f>IF(J7&gt;20,"",IF(J7&gt;13,4,IF(J7&gt;3,"",IF(J7&gt;3,"",""))))</f>
        <v/>
      </c>
      <c r="CI7" s="31" t="str">
        <f>IF(J7&gt;20,5,IF(J7&gt;13,"",IF(J7&gt;3,"",IF(J7&gt;3,"",""))))</f>
        <v/>
      </c>
      <c r="CJ7" s="31">
        <f>IF(J7&gt;20,CI7,IF(J7&gt;13,CH7,IF(J7&gt;3,CG7,IF(J7=0,"",IF(J7&gt;3,"",CF7)))))</f>
        <v>3</v>
      </c>
      <c r="CK7" s="20" t="s">
        <v>36</v>
      </c>
      <c r="CL7" s="31" t="str">
        <f>IF(J7&gt;20,"",IF(J7&gt;13,"",IF(J7&gt;3,"",2)))</f>
        <v/>
      </c>
      <c r="CM7" s="31">
        <f>IF(J7&gt;20,"",IF(J7&gt;13,"",IF(J7&gt;3,3,IF(J7&gt;3,"",""))))</f>
        <v>3</v>
      </c>
      <c r="CN7" s="31" t="str">
        <f>IF(J7&gt;20,"",IF(J7&gt;13,4,IF(J7&gt;3,"",IF(J7&gt;3,"",""))))</f>
        <v/>
      </c>
      <c r="CO7" s="31" t="str">
        <f>IF(J7&gt;20,5,IF(J7&gt;13,"",IF(J7&gt;3,"",IF(J7&gt;3,"",""))))</f>
        <v/>
      </c>
      <c r="CP7" s="31">
        <f>IF(J7&gt;20,CO7,IF(J7&gt;13,CN7,IF(J7&gt;3,CM7,IF(J7=0,"",IF(J7&gt;3,"",CL7)))))</f>
        <v>3</v>
      </c>
      <c r="CQ7" s="21">
        <f>K7-F7</f>
        <v>52</v>
      </c>
      <c r="CR7" s="22" t="str">
        <f>IF(CQ7=0," ",IF(CQ7&gt;=50, "",IF(D7="ж","не прошла",IF(D7="м","не прошёл"))))</f>
        <v/>
      </c>
    </row>
    <row r="8" spans="1:96" ht="15" x14ac:dyDescent="0.25">
      <c r="A8" s="23">
        <f>'[1]Впишите фамилии!'!A64</f>
        <v>5</v>
      </c>
      <c r="B8" s="24" t="str">
        <f>'[1]Впишите фамилии!'!B64</f>
        <v>а</v>
      </c>
      <c r="C8" s="23" t="str">
        <f>'[1]Впишите фамилии!'!C64</f>
        <v>Галым Айсана</v>
      </c>
      <c r="D8" s="25" t="str">
        <f>'[1]Впишите фамилии!'!D64</f>
        <v>ж</v>
      </c>
      <c r="E8" s="26">
        <v>17</v>
      </c>
      <c r="F8" s="26">
        <v>19</v>
      </c>
      <c r="G8" s="26">
        <v>14</v>
      </c>
      <c r="H8" s="27">
        <v>15</v>
      </c>
      <c r="I8" s="28" t="s">
        <v>34</v>
      </c>
      <c r="J8" s="29">
        <v>15</v>
      </c>
      <c r="K8" s="14">
        <f>E8+F8+G8+H8+J8</f>
        <v>80</v>
      </c>
      <c r="L8" s="30">
        <f>IF(E8&gt;20,AK8,IF(E8&gt;13,AJ8,IF(E8=0,"",IF(E8&gt;3,AI8,IF(E8&gt;3,"",AH8)))))</f>
        <v>4</v>
      </c>
      <c r="M8" s="30">
        <f>IF(F8&gt;17,AP8,IF(F8&gt;11,AO8,IF(F8&gt;3,AN8,IF(F8=0,"",IF(F8&gt;3,"",AM8)))))</f>
        <v>5</v>
      </c>
      <c r="N8" s="30">
        <f>IF(G8&gt;20,AU8,IF(G8&gt;13,AT8,IF(G8&gt;3,AS8,IF(G8=0,"",IF(G8&gt;3,"",AR8)))))</f>
        <v>4</v>
      </c>
      <c r="O8" s="30">
        <f>IF(H8&gt;19,AZ8,IF(H8&gt;11,AY8,IF(H8&gt;3,AX8,IF(H8=0,"",IF(H8&gt;3,"",AW8)))))</f>
        <v>4</v>
      </c>
      <c r="P8" s="30">
        <f>IF(I8="физика",BL8,IF(I8="биология",BF8,IF(I8="химия",BR8,IF(I8="литература",BX8,IF(I8="вс.история",CD8,IF(I8="география",CJ8,IF(I8="иностранный",CP8,"")))))))</f>
        <v>4</v>
      </c>
      <c r="Q8" s="19">
        <f>IF(I8="биология",J8," " )</f>
        <v>15</v>
      </c>
      <c r="R8" s="20" t="str">
        <f>IF(I8="физика",J8," " )</f>
        <v xml:space="preserve"> </v>
      </c>
      <c r="S8" s="20" t="str">
        <f>IF(I8="химия",J8," " )</f>
        <v xml:space="preserve"> </v>
      </c>
      <c r="T8" s="20" t="str">
        <f>IF(I8="литература",J8," " )</f>
        <v xml:space="preserve"> </v>
      </c>
      <c r="U8" s="20" t="str">
        <f>IF(I8="вс.история",J8," " )</f>
        <v xml:space="preserve"> </v>
      </c>
      <c r="V8" s="20" t="str">
        <f>IF(I8="география",J8," " )</f>
        <v xml:space="preserve"> </v>
      </c>
      <c r="W8" s="20" t="str">
        <f>IF(I8="иностранный",J8," " )</f>
        <v xml:space="preserve"> </v>
      </c>
      <c r="X8" s="31" t="str">
        <f t="shared" si="0"/>
        <v/>
      </c>
      <c r="Y8" s="31" t="str">
        <f t="shared" si="1"/>
        <v/>
      </c>
      <c r="Z8" s="31" t="str">
        <f t="shared" si="2"/>
        <v/>
      </c>
      <c r="AA8" s="31">
        <f t="shared" si="3"/>
        <v>1</v>
      </c>
      <c r="AB8" s="31" t="str">
        <f t="shared" si="4"/>
        <v/>
      </c>
      <c r="AC8" s="31" t="str">
        <f t="shared" si="5"/>
        <v/>
      </c>
      <c r="AD8" s="31" t="str">
        <f t="shared" si="6"/>
        <v/>
      </c>
      <c r="AG8" s="20" t="s">
        <v>30</v>
      </c>
      <c r="AH8" s="31" t="str">
        <f>IF(E8&gt;20,"",IF(E8&gt;13,"",IF(E8&gt;3,"",2)))</f>
        <v/>
      </c>
      <c r="AI8" s="31" t="str">
        <f>IF(E8&gt;20,"",IF(E8&gt;13,"",IF(E8&gt;3,3,IF(E8&gt;3,"",""))))</f>
        <v/>
      </c>
      <c r="AJ8" s="31">
        <f>IF(E8&gt;20,"",IF(E8&gt;13,4,IF(E8&gt;3,"",IF(E8&gt;3,"",""))))</f>
        <v>4</v>
      </c>
      <c r="AK8" s="31" t="str">
        <f>IF(E8&gt;20,5,IF(E8&gt;13,"",IF(E8&gt;3,"",IF(E8&gt;3,"",""))))</f>
        <v/>
      </c>
      <c r="AL8" s="20" t="s">
        <v>31</v>
      </c>
      <c r="AM8" s="31" t="str">
        <f>IF(F8&gt;17,"",IF(F8&gt;11,"",IF(F8&gt;3,"",2)))</f>
        <v/>
      </c>
      <c r="AN8" s="31" t="str">
        <f>IF(F8&gt;17,"",IF(F8&gt;11,"",IF(F8&gt;3,3,IF(F8&gt;3,"",""))))</f>
        <v/>
      </c>
      <c r="AO8" s="31" t="str">
        <f>IF(F8&gt;17,"",IF(F8&gt;11,4,IF(F8&gt;3,"",IF(F8&gt;3,"",""))))</f>
        <v/>
      </c>
      <c r="AP8" s="31">
        <f>IF(F8&gt;17,5,IF(F8&gt;11,"",IF(F8&gt;3,"",IF(F8&gt;3,"",""))))</f>
        <v>5</v>
      </c>
      <c r="AQ8" s="20" t="s">
        <v>32</v>
      </c>
      <c r="AR8" s="31" t="str">
        <f>IF(G8&gt;20,"",IF(G8&gt;13,"",IF(G8&gt;3,"",2)))</f>
        <v/>
      </c>
      <c r="AS8" s="31" t="str">
        <f>IF(G8&gt;20,"",IF(G8&gt;13,"",IF(G8&gt;3,3,IF(G8&gt;3,"",""))))</f>
        <v/>
      </c>
      <c r="AT8" s="31">
        <f>IF(G8&gt;20,"",IF(G8&gt;13,4,IF(G8&gt;3,"",IF(G8&gt;3,"",""))))</f>
        <v>4</v>
      </c>
      <c r="AU8" s="31" t="str">
        <f>IF(G8&gt;20,5,IF(G8&gt;13,"",IF(G8&gt;3,"",IF(G8&gt;3,"",""))))</f>
        <v/>
      </c>
      <c r="AV8" s="20" t="s">
        <v>33</v>
      </c>
      <c r="AW8" s="31" t="str">
        <f>IF(H8&gt;19,"",IF(H8&gt;11,"",IF(H8&gt;3,"",2)))</f>
        <v/>
      </c>
      <c r="AX8" s="31" t="str">
        <f>IF(H8&gt;19,"",IF(H8&gt;11,"",IF(H8&gt;3,3,IF(H8&gt;3,"",""))))</f>
        <v/>
      </c>
      <c r="AY8" s="31">
        <f>IF(H8&gt;19,"",IF(H8&gt;11,4,IF(H8&gt;3,"",IF(H8&gt;3,"",""))))</f>
        <v>4</v>
      </c>
      <c r="AZ8" s="31" t="str">
        <f>IF(H8&gt;19,5,IF(H8&gt;11,"",IF(H8&gt;3,"",IF(H8&gt;3,"",""))))</f>
        <v/>
      </c>
      <c r="BA8" s="20" t="s">
        <v>34</v>
      </c>
      <c r="BB8" s="31" t="str">
        <f>IF(J8&gt;20,"",IF(J8&gt;13,"",IF(J8&gt;3,"",2)))</f>
        <v/>
      </c>
      <c r="BC8" s="31" t="str">
        <f>IF(J8&gt;20,"",IF(J8&gt;13,"",IF(J8&gt;3,3,IF(J8&gt;3,"",""))))</f>
        <v/>
      </c>
      <c r="BD8" s="31">
        <f>IF(J8&gt;20,"",IF(J8&gt;13,4,IF(J8&gt;3,"",IF(J8&gt;3,"",""))))</f>
        <v>4</v>
      </c>
      <c r="BE8" s="31" t="str">
        <f>IF(J8&gt;20,5,IF(J8&gt;13,"",IF(J8&gt;3,"",IF(J8&gt;3,"",""))))</f>
        <v/>
      </c>
      <c r="BF8" s="31">
        <f>IF(J8&gt;20,BE8,IF(J8&gt;13,BD8,IF(J8&gt;3,BC8,IF(J8=0,"",IF(J8&gt;3,"",BB8)))))</f>
        <v>4</v>
      </c>
      <c r="BG8" s="20" t="s">
        <v>14</v>
      </c>
      <c r="BH8" s="31" t="str">
        <f>IF(J8&gt;19,"",IF(J8&gt;11,"",IF(J8&gt;3,"",2)))</f>
        <v/>
      </c>
      <c r="BI8" s="31" t="str">
        <f>IF(J8&gt;19,"",IF(J8&gt;11,"",IF(J8&gt;3,3,IF(J8&gt;3,"",""))))</f>
        <v/>
      </c>
      <c r="BJ8" s="31">
        <f>IF(J8&gt;19,"",IF(J8&gt;11,4,IF(J8&gt;3,"",IF(J8&gt;3,"",""))))</f>
        <v>4</v>
      </c>
      <c r="BK8" s="31" t="str">
        <f>IF(J8&gt;19,5,IF(J8&gt;11,"",IF(J8&gt;3,"",IF(J8&gt;3,"",""))))</f>
        <v/>
      </c>
      <c r="BL8" s="31">
        <f>IF(J8&gt;19,BK8,IF(J8&gt;11,BJ8,IF(J8&gt;3,BI8,IF(J8=0,"",IF(J8&gt;3,"",BH8)))))</f>
        <v>4</v>
      </c>
      <c r="BM8" s="20" t="s">
        <v>15</v>
      </c>
      <c r="BN8" s="31" t="str">
        <f>IF(J8&gt;19,"",IF(J8&gt;11,"",IF(J8&gt;3,"",2)))</f>
        <v/>
      </c>
      <c r="BO8" s="31" t="str">
        <f>IF(J8&gt;19,"",IF(J8&gt;11,"",IF(J8&gt;3,3,IF(J8&gt;3,"",""))))</f>
        <v/>
      </c>
      <c r="BP8" s="31">
        <f>IF(J8&gt;19,"",IF(J8&gt;11,4,IF(J8&gt;3,"",IF(J8&gt;3,"",""))))</f>
        <v>4</v>
      </c>
      <c r="BQ8" s="31" t="str">
        <f>IF(J8&gt;19,5,IF(J8&gt;11,"",IF(J8&gt;3,"",IF(J8&gt;3,"",""))))</f>
        <v/>
      </c>
      <c r="BR8" s="31">
        <f>IF(J8&gt;19,BQ8,IF(J8&gt;11,BP8,IF(J8&gt;3,BO8,IF(J8=0,"",IF(J8&gt;3,"",BN8)))))</f>
        <v>4</v>
      </c>
      <c r="BS8" s="20" t="s">
        <v>16</v>
      </c>
      <c r="BT8" s="31" t="str">
        <f>IF(J8&gt;20,"",IF(J8&gt;13,"",IF(J8&gt;3,"",2)))</f>
        <v/>
      </c>
      <c r="BU8" s="31" t="str">
        <f>IF(J8&gt;20,"",IF(J8&gt;13,"",IF(J8&gt;3,3,IF(J8&gt;3,"",""))))</f>
        <v/>
      </c>
      <c r="BV8" s="31">
        <f>IF(J8&gt;20,"",IF(J8&gt;13,4,IF(J8&gt;3,"",IF(J8&gt;3,"",""))))</f>
        <v>4</v>
      </c>
      <c r="BW8" s="31" t="str">
        <f>IF(J8&gt;20,5,IF(J8&gt;13,"",IF(J8&gt;3,"",IF(J8&gt;3,"",""))))</f>
        <v/>
      </c>
      <c r="BX8" s="31">
        <f>IF(J8&gt;20,BW8,IF(J8&gt;13,BV8,IF(J8&gt;3,BU8,IF(J8=0,"",IF(J8&gt;3,"",BT8)))))</f>
        <v>4</v>
      </c>
      <c r="BY8" s="20" t="s">
        <v>35</v>
      </c>
      <c r="BZ8" s="31" t="str">
        <f>IF(J8&gt;20,"",IF(J8&gt;13,"",IF(J8&gt;3,"",2)))</f>
        <v/>
      </c>
      <c r="CA8" s="31" t="str">
        <f>IF(J8&gt;20,"",IF(J8&gt;13,"",IF(J8&gt;3,3,IF(J8&gt;3,"",""))))</f>
        <v/>
      </c>
      <c r="CB8" s="31">
        <f>IF(J8&gt;20,"",IF(J8&gt;13,4,IF(J8&gt;3,"",IF(J8&gt;3,"",""))))</f>
        <v>4</v>
      </c>
      <c r="CC8" s="31" t="str">
        <f>IF(J8&gt;20,5,IF(J8&gt;13,"",IF(J8&gt;3,"",IF(J8&gt;3,"",""))))</f>
        <v/>
      </c>
      <c r="CD8" s="31">
        <f>IF(J8&gt;20,CC8,IF(J8&gt;13,CB8,IF(J8&gt;3,CA8,IF(J8=0,"",IF(J8&gt;3,"",BZ8)))))</f>
        <v>4</v>
      </c>
      <c r="CE8" s="20" t="s">
        <v>29</v>
      </c>
      <c r="CF8" s="31" t="str">
        <f>IF(J8&gt;20,"",IF(J8&gt;13,"",IF(J8&gt;3,"",2)))</f>
        <v/>
      </c>
      <c r="CG8" s="31" t="str">
        <f>IF(J8&gt;20,"",IF(J8&gt;13,"",IF(J8&gt;3,3,IF(J8&gt;3,"",""))))</f>
        <v/>
      </c>
      <c r="CH8" s="31">
        <f>IF(J8&gt;20,"",IF(J8&gt;13,4,IF(J8&gt;3,"",IF(J8&gt;3,"",""))))</f>
        <v>4</v>
      </c>
      <c r="CI8" s="31" t="str">
        <f>IF(J8&gt;20,5,IF(J8&gt;13,"",IF(J8&gt;3,"",IF(J8&gt;3,"",""))))</f>
        <v/>
      </c>
      <c r="CJ8" s="31">
        <f>IF(J8&gt;20,CI8,IF(J8&gt;13,CH8,IF(J8&gt;3,CG8,IF(J8=0,"",IF(J8&gt;3,"",CF8)))))</f>
        <v>4</v>
      </c>
      <c r="CK8" s="20" t="s">
        <v>36</v>
      </c>
      <c r="CL8" s="31" t="str">
        <f>IF(J8&gt;20,"",IF(J8&gt;13,"",IF(J8&gt;3,"",2)))</f>
        <v/>
      </c>
      <c r="CM8" s="31" t="str">
        <f>IF(J8&gt;20,"",IF(J8&gt;13,"",IF(J8&gt;3,3,IF(J8&gt;3,"",""))))</f>
        <v/>
      </c>
      <c r="CN8" s="31">
        <f>IF(J8&gt;20,"",IF(J8&gt;13,4,IF(J8&gt;3,"",IF(J8&gt;3,"",""))))</f>
        <v>4</v>
      </c>
      <c r="CO8" s="31" t="str">
        <f>IF(J8&gt;20,5,IF(J8&gt;13,"",IF(J8&gt;3,"",IF(J8&gt;3,"",""))))</f>
        <v/>
      </c>
      <c r="CP8" s="31">
        <f>IF(J8&gt;20,CO8,IF(J8&gt;13,CN8,IF(J8&gt;3,CM8,IF(J8=0,"",IF(J8&gt;3,"",CL8)))))</f>
        <v>4</v>
      </c>
      <c r="CQ8" s="21">
        <f>K8-F8</f>
        <v>61</v>
      </c>
      <c r="CR8" s="22" t="str">
        <f>IF(CQ8=0," ",IF(CQ8&gt;=50, "",IF(D8="ж","не прошла",IF(D8="м","не прошёл"))))</f>
        <v/>
      </c>
    </row>
    <row r="9" spans="1:96" ht="15" x14ac:dyDescent="0.25">
      <c r="A9" s="23">
        <f>'[1]Впишите фамилии!'!A65</f>
        <v>6</v>
      </c>
      <c r="B9" s="24" t="str">
        <f>'[1]Впишите фамилии!'!B65</f>
        <v>а</v>
      </c>
      <c r="C9" s="23" t="str">
        <f>'[1]Впишите фамилии!'!C65</f>
        <v>Глебова Вероника</v>
      </c>
      <c r="D9" s="25" t="str">
        <f>'[1]Впишите фамилии!'!D65</f>
        <v>ж</v>
      </c>
      <c r="E9" s="26">
        <v>11</v>
      </c>
      <c r="F9" s="26">
        <v>16</v>
      </c>
      <c r="G9" s="26">
        <v>10</v>
      </c>
      <c r="H9" s="27">
        <v>16</v>
      </c>
      <c r="I9" s="28" t="s">
        <v>29</v>
      </c>
      <c r="J9" s="29">
        <v>12</v>
      </c>
      <c r="K9" s="14">
        <f>E9+F9+G9+H9+J9</f>
        <v>65</v>
      </c>
      <c r="L9" s="30">
        <f>IF(E9&gt;20,AK9,IF(E9&gt;13,AJ9,IF(E9=0,"",IF(E9&gt;3,AI9,IF(E9&gt;3,"",AH9)))))</f>
        <v>3</v>
      </c>
      <c r="M9" s="30">
        <f>IF(F9&gt;17,AP9,IF(F9&gt;11,AO9,IF(F9&gt;3,AN9,IF(F9=0,"",IF(F9&gt;3,"",AM9)))))</f>
        <v>4</v>
      </c>
      <c r="N9" s="30">
        <f>IF(G9&gt;20,AU9,IF(G9&gt;13,AT9,IF(G9&gt;3,AS9,IF(G9=0,"",IF(G9&gt;3,"",AR9)))))</f>
        <v>3</v>
      </c>
      <c r="O9" s="30">
        <f>IF(H9&gt;19,AZ9,IF(H9&gt;11,AY9,IF(H9&gt;3,AX9,IF(H9=0,"",IF(H9&gt;3,"",AW9)))))</f>
        <v>4</v>
      </c>
      <c r="P9" s="30">
        <f>IF(I9="физика",BL9,IF(I9="биология",BF9,IF(I9="химия",BR9,IF(I9="литература",BX9,IF(I9="вс.история",CD9,IF(I9="география",CJ9,IF(I9="иностранный",CP9,"")))))))</f>
        <v>3</v>
      </c>
      <c r="Q9" s="19" t="str">
        <f>IF(I9="биология",J9," " )</f>
        <v xml:space="preserve"> </v>
      </c>
      <c r="R9" s="20" t="str">
        <f>IF(I9="физика",J9," " )</f>
        <v xml:space="preserve"> </v>
      </c>
      <c r="S9" s="20" t="str">
        <f>IF(I9="химия",J9," " )</f>
        <v xml:space="preserve"> </v>
      </c>
      <c r="T9" s="20" t="str">
        <f>IF(I9="литература",J9," " )</f>
        <v xml:space="preserve"> </v>
      </c>
      <c r="U9" s="20" t="str">
        <f>IF(I9="вс.история",J9," " )</f>
        <v xml:space="preserve"> </v>
      </c>
      <c r="V9" s="20">
        <f>IF(I9="география",J9," " )</f>
        <v>12</v>
      </c>
      <c r="W9" s="20" t="str">
        <f>IF(I9="иностранный",J9," " )</f>
        <v xml:space="preserve"> </v>
      </c>
      <c r="X9" s="31" t="str">
        <f t="shared" si="0"/>
        <v/>
      </c>
      <c r="Y9" s="31" t="str">
        <f t="shared" si="1"/>
        <v/>
      </c>
      <c r="Z9" s="31">
        <f t="shared" si="2"/>
        <v>1</v>
      </c>
      <c r="AA9" s="31" t="str">
        <f t="shared" si="3"/>
        <v/>
      </c>
      <c r="AB9" s="31" t="str">
        <f t="shared" si="4"/>
        <v/>
      </c>
      <c r="AC9" s="31" t="str">
        <f t="shared" si="5"/>
        <v/>
      </c>
      <c r="AD9" s="31" t="str">
        <f t="shared" si="6"/>
        <v/>
      </c>
      <c r="AG9" s="20" t="s">
        <v>30</v>
      </c>
      <c r="AH9" s="31" t="str">
        <f>IF(E9&gt;20,"",IF(E9&gt;13,"",IF(E9&gt;3,"",2)))</f>
        <v/>
      </c>
      <c r="AI9" s="31">
        <f>IF(E9&gt;20,"",IF(E9&gt;13,"",IF(E9&gt;3,3,IF(E9&gt;3,"",""))))</f>
        <v>3</v>
      </c>
      <c r="AJ9" s="31" t="str">
        <f>IF(E9&gt;20,"",IF(E9&gt;13,4,IF(E9&gt;3,"",IF(E9&gt;3,"",""))))</f>
        <v/>
      </c>
      <c r="AK9" s="31" t="str">
        <f>IF(E9&gt;20,5,IF(E9&gt;13,"",IF(E9&gt;3,"",IF(E9&gt;3,"",""))))</f>
        <v/>
      </c>
      <c r="AL9" s="20" t="s">
        <v>31</v>
      </c>
      <c r="AM9" s="31" t="str">
        <f>IF(F9&gt;17,"",IF(F9&gt;11,"",IF(F9&gt;3,"",2)))</f>
        <v/>
      </c>
      <c r="AN9" s="31" t="str">
        <f>IF(F9&gt;17,"",IF(F9&gt;11,"",IF(F9&gt;3,3,IF(F9&gt;3,"",""))))</f>
        <v/>
      </c>
      <c r="AO9" s="31">
        <f>IF(F9&gt;17,"",IF(F9&gt;11,4,IF(F9&gt;3,"",IF(F9&gt;3,"",""))))</f>
        <v>4</v>
      </c>
      <c r="AP9" s="31" t="str">
        <f>IF(F9&gt;17,5,IF(F9&gt;11,"",IF(F9&gt;3,"",IF(F9&gt;3,"",""))))</f>
        <v/>
      </c>
      <c r="AQ9" s="20" t="s">
        <v>32</v>
      </c>
      <c r="AR9" s="31" t="str">
        <f>IF(G9&gt;20,"",IF(G9&gt;13,"",IF(G9&gt;3,"",2)))</f>
        <v/>
      </c>
      <c r="AS9" s="31">
        <f>IF(G9&gt;20,"",IF(G9&gt;13,"",IF(G9&gt;3,3,IF(G9&gt;3,"",""))))</f>
        <v>3</v>
      </c>
      <c r="AT9" s="31" t="str">
        <f>IF(G9&gt;20,"",IF(G9&gt;13,4,IF(G9&gt;3,"",IF(G9&gt;3,"",""))))</f>
        <v/>
      </c>
      <c r="AU9" s="31" t="str">
        <f>IF(G9&gt;20,5,IF(G9&gt;13,"",IF(G9&gt;3,"",IF(G9&gt;3,"",""))))</f>
        <v/>
      </c>
      <c r="AV9" s="20" t="s">
        <v>33</v>
      </c>
      <c r="AW9" s="31" t="str">
        <f>IF(H9&gt;19,"",IF(H9&gt;11,"",IF(H9&gt;3,"",2)))</f>
        <v/>
      </c>
      <c r="AX9" s="31" t="str">
        <f>IF(H9&gt;19,"",IF(H9&gt;11,"",IF(H9&gt;3,3,IF(H9&gt;3,"",""))))</f>
        <v/>
      </c>
      <c r="AY9" s="31">
        <f>IF(H9&gt;19,"",IF(H9&gt;11,4,IF(H9&gt;3,"",IF(H9&gt;3,"",""))))</f>
        <v>4</v>
      </c>
      <c r="AZ9" s="31" t="str">
        <f>IF(H9&gt;19,5,IF(H9&gt;11,"",IF(H9&gt;3,"",IF(H9&gt;3,"",""))))</f>
        <v/>
      </c>
      <c r="BA9" s="20" t="s">
        <v>34</v>
      </c>
      <c r="BB9" s="31" t="str">
        <f>IF(J9&gt;20,"",IF(J9&gt;13,"",IF(J9&gt;3,"",2)))</f>
        <v/>
      </c>
      <c r="BC9" s="31">
        <f>IF(J9&gt;20,"",IF(J9&gt;13,"",IF(J9&gt;3,3,IF(J9&gt;3,"",""))))</f>
        <v>3</v>
      </c>
      <c r="BD9" s="31" t="str">
        <f>IF(J9&gt;20,"",IF(J9&gt;13,4,IF(J9&gt;3,"",IF(J9&gt;3,"",""))))</f>
        <v/>
      </c>
      <c r="BE9" s="31" t="str">
        <f>IF(J9&gt;20,5,IF(J9&gt;13,"",IF(J9&gt;3,"",IF(J9&gt;3,"",""))))</f>
        <v/>
      </c>
      <c r="BF9" s="31">
        <f>IF(J9&gt;20,BE9,IF(J9&gt;13,BD9,IF(J9&gt;3,BC9,IF(J9=0,"",IF(J9&gt;3,"",BB9)))))</f>
        <v>3</v>
      </c>
      <c r="BG9" s="20" t="s">
        <v>14</v>
      </c>
      <c r="BH9" s="31" t="str">
        <f>IF(J9&gt;19,"",IF(J9&gt;11,"",IF(J9&gt;3,"",2)))</f>
        <v/>
      </c>
      <c r="BI9" s="31" t="str">
        <f>IF(J9&gt;19,"",IF(J9&gt;11,"",IF(J9&gt;3,3,IF(J9&gt;3,"",""))))</f>
        <v/>
      </c>
      <c r="BJ9" s="31">
        <f>IF(J9&gt;19,"",IF(J9&gt;11,4,IF(J9&gt;3,"",IF(J9&gt;3,"",""))))</f>
        <v>4</v>
      </c>
      <c r="BK9" s="31" t="str">
        <f>IF(J9&gt;19,5,IF(J9&gt;11,"",IF(J9&gt;3,"",IF(J9&gt;3,"",""))))</f>
        <v/>
      </c>
      <c r="BL9" s="31">
        <f>IF(J9&gt;19,BK9,IF(J9&gt;11,BJ9,IF(J9&gt;3,BI9,IF(J9=0,"",IF(J9&gt;3,"",BH9)))))</f>
        <v>4</v>
      </c>
      <c r="BM9" s="20" t="s">
        <v>15</v>
      </c>
      <c r="BN9" s="31" t="str">
        <f>IF(J9&gt;19,"",IF(J9&gt;11,"",IF(J9&gt;3,"",2)))</f>
        <v/>
      </c>
      <c r="BO9" s="31" t="str">
        <f>IF(J9&gt;19,"",IF(J9&gt;11,"",IF(J9&gt;3,3,IF(J9&gt;3,"",""))))</f>
        <v/>
      </c>
      <c r="BP9" s="31">
        <f>IF(J9&gt;19,"",IF(J9&gt;11,4,IF(J9&gt;3,"",IF(J9&gt;3,"",""))))</f>
        <v>4</v>
      </c>
      <c r="BQ9" s="31" t="str">
        <f>IF(J9&gt;19,5,IF(J9&gt;11,"",IF(J9&gt;3,"",IF(J9&gt;3,"",""))))</f>
        <v/>
      </c>
      <c r="BR9" s="31">
        <f>IF(J9&gt;19,BQ9,IF(J9&gt;11,BP9,IF(J9&gt;3,BO9,IF(J9=0,"",IF(J9&gt;3,"",BN9)))))</f>
        <v>4</v>
      </c>
      <c r="BS9" s="20" t="s">
        <v>16</v>
      </c>
      <c r="BT9" s="31" t="str">
        <f>IF(J9&gt;20,"",IF(J9&gt;13,"",IF(J9&gt;3,"",2)))</f>
        <v/>
      </c>
      <c r="BU9" s="31">
        <f>IF(J9&gt;20,"",IF(J9&gt;13,"",IF(J9&gt;3,3,IF(J9&gt;3,"",""))))</f>
        <v>3</v>
      </c>
      <c r="BV9" s="31" t="str">
        <f>IF(J9&gt;20,"",IF(J9&gt;13,4,IF(J9&gt;3,"",IF(J9&gt;3,"",""))))</f>
        <v/>
      </c>
      <c r="BW9" s="31" t="str">
        <f>IF(J9&gt;20,5,IF(J9&gt;13,"",IF(J9&gt;3,"",IF(J9&gt;3,"",""))))</f>
        <v/>
      </c>
      <c r="BX9" s="31">
        <f>IF(J9&gt;20,BW9,IF(J9&gt;13,BV9,IF(J9&gt;3,BU9,IF(J9=0,"",IF(J9&gt;3,"",BT9)))))</f>
        <v>3</v>
      </c>
      <c r="BY9" s="20" t="s">
        <v>35</v>
      </c>
      <c r="BZ9" s="31" t="str">
        <f>IF(J9&gt;20,"",IF(J9&gt;13,"",IF(J9&gt;3,"",2)))</f>
        <v/>
      </c>
      <c r="CA9" s="31">
        <f>IF(J9&gt;20,"",IF(J9&gt;13,"",IF(J9&gt;3,3,IF(J9&gt;3,"",""))))</f>
        <v>3</v>
      </c>
      <c r="CB9" s="31" t="str">
        <f>IF(J9&gt;20,"",IF(J9&gt;13,4,IF(J9&gt;3,"",IF(J9&gt;3,"",""))))</f>
        <v/>
      </c>
      <c r="CC9" s="31" t="str">
        <f>IF(J9&gt;20,5,IF(J9&gt;13,"",IF(J9&gt;3,"",IF(J9&gt;3,"",""))))</f>
        <v/>
      </c>
      <c r="CD9" s="31">
        <f>IF(J9&gt;20,CC9,IF(J9&gt;13,CB9,IF(J9&gt;3,CA9,IF(J9=0,"",IF(J9&gt;3,"",BZ9)))))</f>
        <v>3</v>
      </c>
      <c r="CE9" s="20" t="s">
        <v>29</v>
      </c>
      <c r="CF9" s="31" t="str">
        <f>IF(J9&gt;20,"",IF(J9&gt;13,"",IF(J9&gt;3,"",2)))</f>
        <v/>
      </c>
      <c r="CG9" s="31">
        <f>IF(J9&gt;20,"",IF(J9&gt;13,"",IF(J9&gt;3,3,IF(J9&gt;3,"",""))))</f>
        <v>3</v>
      </c>
      <c r="CH9" s="31" t="str">
        <f>IF(J9&gt;20,"",IF(J9&gt;13,4,IF(J9&gt;3,"",IF(J9&gt;3,"",""))))</f>
        <v/>
      </c>
      <c r="CI9" s="31" t="str">
        <f>IF(J9&gt;20,5,IF(J9&gt;13,"",IF(J9&gt;3,"",IF(J9&gt;3,"",""))))</f>
        <v/>
      </c>
      <c r="CJ9" s="31">
        <f>IF(J9&gt;20,CI9,IF(J9&gt;13,CH9,IF(J9&gt;3,CG9,IF(J9=0,"",IF(J9&gt;3,"",CF9)))))</f>
        <v>3</v>
      </c>
      <c r="CK9" s="20" t="s">
        <v>36</v>
      </c>
      <c r="CL9" s="31" t="str">
        <f>IF(J9&gt;20,"",IF(J9&gt;13,"",IF(J9&gt;3,"",2)))</f>
        <v/>
      </c>
      <c r="CM9" s="31">
        <f>IF(J9&gt;20,"",IF(J9&gt;13,"",IF(J9&gt;3,3,IF(J9&gt;3,"",""))))</f>
        <v>3</v>
      </c>
      <c r="CN9" s="31" t="str">
        <f>IF(J9&gt;20,"",IF(J9&gt;13,4,IF(J9&gt;3,"",IF(J9&gt;3,"",""))))</f>
        <v/>
      </c>
      <c r="CO9" s="31" t="str">
        <f>IF(J9&gt;20,5,IF(J9&gt;13,"",IF(J9&gt;3,"",IF(J9&gt;3,"",""))))</f>
        <v/>
      </c>
      <c r="CP9" s="31">
        <f>IF(J9&gt;20,CO9,IF(J9&gt;13,CN9,IF(J9&gt;3,CM9,IF(J9=0,"",IF(J9&gt;3,"",CL9)))))</f>
        <v>3</v>
      </c>
      <c r="CQ9" s="21">
        <f>K9-F9</f>
        <v>49</v>
      </c>
      <c r="CR9" s="22" t="str">
        <f>IF(CQ9=0," ",IF(CQ9&gt;=50, "",IF(D9="ж","не прошла",IF(D9="м","не прошёл"))))</f>
        <v>не прошла</v>
      </c>
    </row>
    <row r="10" spans="1:96" ht="15" x14ac:dyDescent="0.25">
      <c r="A10" s="23">
        <f>'[1]Впишите фамилии!'!A66</f>
        <v>7</v>
      </c>
      <c r="B10" s="24" t="str">
        <f>'[1]Впишите фамилии!'!B66</f>
        <v>а</v>
      </c>
      <c r="C10" s="23" t="str">
        <f>'[1]Впишите фамилии!'!C66</f>
        <v>Зейнуллаева Даяна</v>
      </c>
      <c r="D10" s="25" t="str">
        <f>'[1]Впишите фамилии!'!D66</f>
        <v>ж</v>
      </c>
      <c r="E10" s="26">
        <v>14</v>
      </c>
      <c r="F10" s="26">
        <v>21</v>
      </c>
      <c r="G10" s="26">
        <v>13</v>
      </c>
      <c r="H10" s="27">
        <v>8</v>
      </c>
      <c r="I10" s="28" t="s">
        <v>34</v>
      </c>
      <c r="J10" s="29">
        <v>12</v>
      </c>
      <c r="K10" s="14">
        <f>E10+F10+G10+H10+J10</f>
        <v>68</v>
      </c>
      <c r="L10" s="30">
        <f>IF(E10&gt;20,AK10,IF(E10&gt;13,AJ10,IF(E10=0,"",IF(E10&gt;3,AI10,IF(E10&gt;3,"",AH10)))))</f>
        <v>4</v>
      </c>
      <c r="M10" s="30">
        <f>IF(F10&gt;17,AP10,IF(F10&gt;11,AO10,IF(F10&gt;3,AN10,IF(F10=0,"",IF(F10&gt;3,"",AM10)))))</f>
        <v>5</v>
      </c>
      <c r="N10" s="30">
        <f>IF(G10&gt;20,AU10,IF(G10&gt;13,AT10,IF(G10&gt;3,AS10,IF(G10=0,"",IF(G10&gt;3,"",AR10)))))</f>
        <v>3</v>
      </c>
      <c r="O10" s="30">
        <f>IF(H10&gt;19,AZ10,IF(H10&gt;11,AY10,IF(H10&gt;3,AX10,IF(H10=0,"",IF(H10&gt;3,"",AW10)))))</f>
        <v>3</v>
      </c>
      <c r="P10" s="30">
        <f>IF(I10="физика",BL10,IF(I10="биология",BF10,IF(I10="химия",BR10,IF(I10="литература",BX10,IF(I10="вс.история",CD10,IF(I10="география",CJ10,IF(I10="иностранный",CP10,"")))))))</f>
        <v>3</v>
      </c>
      <c r="Q10" s="19">
        <f>IF(I10="биология",J10," " )</f>
        <v>12</v>
      </c>
      <c r="R10" s="20" t="str">
        <f>IF(I10="физика",J10," " )</f>
        <v xml:space="preserve"> </v>
      </c>
      <c r="S10" s="20" t="str">
        <f>IF(I10="химия",J10," " )</f>
        <v xml:space="preserve"> </v>
      </c>
      <c r="T10" s="20" t="str">
        <f>IF(I10="литература",J10," " )</f>
        <v xml:space="preserve"> </v>
      </c>
      <c r="U10" s="20" t="str">
        <f>IF(I10="вс.история",J10," " )</f>
        <v xml:space="preserve"> </v>
      </c>
      <c r="V10" s="20" t="str">
        <f>IF(I10="география",J10," " )</f>
        <v xml:space="preserve"> </v>
      </c>
      <c r="W10" s="20" t="str">
        <f>IF(I10="иностранный",J10," " )</f>
        <v xml:space="preserve"> </v>
      </c>
      <c r="X10" s="31" t="str">
        <f t="shared" si="0"/>
        <v/>
      </c>
      <c r="Y10" s="31" t="str">
        <f t="shared" si="1"/>
        <v/>
      </c>
      <c r="Z10" s="31">
        <f t="shared" si="2"/>
        <v>1</v>
      </c>
      <c r="AA10" s="31" t="str">
        <f t="shared" si="3"/>
        <v/>
      </c>
      <c r="AB10" s="31" t="str">
        <f t="shared" si="4"/>
        <v/>
      </c>
      <c r="AC10" s="31" t="str">
        <f t="shared" si="5"/>
        <v/>
      </c>
      <c r="AD10" s="31" t="str">
        <f t="shared" si="6"/>
        <v/>
      </c>
      <c r="AG10" s="20" t="s">
        <v>30</v>
      </c>
      <c r="AH10" s="31" t="str">
        <f>IF(E10&gt;20,"",IF(E10&gt;13,"",IF(E10&gt;3,"",2)))</f>
        <v/>
      </c>
      <c r="AI10" s="31" t="str">
        <f>IF(E10&gt;20,"",IF(E10&gt;13,"",IF(E10&gt;3,3,IF(E10&gt;3,"",""))))</f>
        <v/>
      </c>
      <c r="AJ10" s="31">
        <f>IF(E10&gt;20,"",IF(E10&gt;13,4,IF(E10&gt;3,"",IF(E10&gt;3,"",""))))</f>
        <v>4</v>
      </c>
      <c r="AK10" s="31" t="str">
        <f>IF(E10&gt;20,5,IF(E10&gt;13,"",IF(E10&gt;3,"",IF(E10&gt;3,"",""))))</f>
        <v/>
      </c>
      <c r="AL10" s="20" t="s">
        <v>31</v>
      </c>
      <c r="AM10" s="31" t="str">
        <f>IF(F10&gt;17,"",IF(F10&gt;11,"",IF(F10&gt;3,"",2)))</f>
        <v/>
      </c>
      <c r="AN10" s="31" t="str">
        <f>IF(F10&gt;17,"",IF(F10&gt;11,"",IF(F10&gt;3,3,IF(F10&gt;3,"",""))))</f>
        <v/>
      </c>
      <c r="AO10" s="31" t="str">
        <f>IF(F10&gt;17,"",IF(F10&gt;11,4,IF(F10&gt;3,"",IF(F10&gt;3,"",""))))</f>
        <v/>
      </c>
      <c r="AP10" s="31">
        <f>IF(F10&gt;17,5,IF(F10&gt;11,"",IF(F10&gt;3,"",IF(F10&gt;3,"",""))))</f>
        <v>5</v>
      </c>
      <c r="AQ10" s="20" t="s">
        <v>32</v>
      </c>
      <c r="AR10" s="31" t="str">
        <f>IF(G10&gt;20,"",IF(G10&gt;13,"",IF(G10&gt;3,"",2)))</f>
        <v/>
      </c>
      <c r="AS10" s="31">
        <f>IF(G10&gt;20,"",IF(G10&gt;13,"",IF(G10&gt;3,3,IF(G10&gt;3,"",""))))</f>
        <v>3</v>
      </c>
      <c r="AT10" s="31" t="str">
        <f>IF(G10&gt;20,"",IF(G10&gt;13,4,IF(G10&gt;3,"",IF(G10&gt;3,"",""))))</f>
        <v/>
      </c>
      <c r="AU10" s="31" t="str">
        <f>IF(G10&gt;20,5,IF(G10&gt;13,"",IF(G10&gt;3,"",IF(G10&gt;3,"",""))))</f>
        <v/>
      </c>
      <c r="AV10" s="20" t="s">
        <v>33</v>
      </c>
      <c r="AW10" s="31" t="str">
        <f>IF(H10&gt;19,"",IF(H10&gt;11,"",IF(H10&gt;3,"",2)))</f>
        <v/>
      </c>
      <c r="AX10" s="31">
        <f>IF(H10&gt;19,"",IF(H10&gt;11,"",IF(H10&gt;3,3,IF(H10&gt;3,"",""))))</f>
        <v>3</v>
      </c>
      <c r="AY10" s="31" t="str">
        <f>IF(H10&gt;19,"",IF(H10&gt;11,4,IF(H10&gt;3,"",IF(H10&gt;3,"",""))))</f>
        <v/>
      </c>
      <c r="AZ10" s="31" t="str">
        <f>IF(H10&gt;19,5,IF(H10&gt;11,"",IF(H10&gt;3,"",IF(H10&gt;3,"",""))))</f>
        <v/>
      </c>
      <c r="BA10" s="20" t="s">
        <v>34</v>
      </c>
      <c r="BB10" s="31" t="str">
        <f>IF(J10&gt;20,"",IF(J10&gt;13,"",IF(J10&gt;3,"",2)))</f>
        <v/>
      </c>
      <c r="BC10" s="31">
        <f>IF(J10&gt;20,"",IF(J10&gt;13,"",IF(J10&gt;3,3,IF(J10&gt;3,"",""))))</f>
        <v>3</v>
      </c>
      <c r="BD10" s="31" t="str">
        <f>IF(J10&gt;20,"",IF(J10&gt;13,4,IF(J10&gt;3,"",IF(J10&gt;3,"",""))))</f>
        <v/>
      </c>
      <c r="BE10" s="31" t="str">
        <f>IF(J10&gt;20,5,IF(J10&gt;13,"",IF(J10&gt;3,"",IF(J10&gt;3,"",""))))</f>
        <v/>
      </c>
      <c r="BF10" s="31">
        <f>IF(J10&gt;20,BE10,IF(J10&gt;13,BD10,IF(J10&gt;3,BC10,IF(J10=0,"",IF(J10&gt;3,"",BB10)))))</f>
        <v>3</v>
      </c>
      <c r="BG10" s="20" t="s">
        <v>14</v>
      </c>
      <c r="BH10" s="31" t="str">
        <f>IF(J10&gt;19,"",IF(J10&gt;11,"",IF(J10&gt;3,"",2)))</f>
        <v/>
      </c>
      <c r="BI10" s="31" t="str">
        <f>IF(J10&gt;19,"",IF(J10&gt;11,"",IF(J10&gt;3,3,IF(J10&gt;3,"",""))))</f>
        <v/>
      </c>
      <c r="BJ10" s="31">
        <f>IF(J10&gt;19,"",IF(J10&gt;11,4,IF(J10&gt;3,"",IF(J10&gt;3,"",""))))</f>
        <v>4</v>
      </c>
      <c r="BK10" s="31" t="str">
        <f>IF(J10&gt;19,5,IF(J10&gt;11,"",IF(J10&gt;3,"",IF(J10&gt;3,"",""))))</f>
        <v/>
      </c>
      <c r="BL10" s="31">
        <f>IF(J10&gt;19,BK10,IF(J10&gt;11,BJ10,IF(J10&gt;3,BI10,IF(J10=0,"",IF(J10&gt;3,"",BH10)))))</f>
        <v>4</v>
      </c>
      <c r="BM10" s="20" t="s">
        <v>15</v>
      </c>
      <c r="BN10" s="31" t="str">
        <f>IF(J10&gt;19,"",IF(J10&gt;11,"",IF(J10&gt;3,"",2)))</f>
        <v/>
      </c>
      <c r="BO10" s="31" t="str">
        <f>IF(J10&gt;19,"",IF(J10&gt;11,"",IF(J10&gt;3,3,IF(J10&gt;3,"",""))))</f>
        <v/>
      </c>
      <c r="BP10" s="31">
        <f>IF(J10&gt;19,"",IF(J10&gt;11,4,IF(J10&gt;3,"",IF(J10&gt;3,"",""))))</f>
        <v>4</v>
      </c>
      <c r="BQ10" s="31" t="str">
        <f>IF(J10&gt;19,5,IF(J10&gt;11,"",IF(J10&gt;3,"",IF(J10&gt;3,"",""))))</f>
        <v/>
      </c>
      <c r="BR10" s="31">
        <f>IF(J10&gt;19,BQ10,IF(J10&gt;11,BP10,IF(J10&gt;3,BO10,IF(J10=0,"",IF(J10&gt;3,"",BN10)))))</f>
        <v>4</v>
      </c>
      <c r="BS10" s="20" t="s">
        <v>16</v>
      </c>
      <c r="BT10" s="31" t="str">
        <f>IF(J10&gt;20,"",IF(J10&gt;13,"",IF(J10&gt;3,"",2)))</f>
        <v/>
      </c>
      <c r="BU10" s="31">
        <f>IF(J10&gt;20,"",IF(J10&gt;13,"",IF(J10&gt;3,3,IF(J10&gt;3,"",""))))</f>
        <v>3</v>
      </c>
      <c r="BV10" s="31" t="str">
        <f>IF(J10&gt;20,"",IF(J10&gt;13,4,IF(J10&gt;3,"",IF(J10&gt;3,"",""))))</f>
        <v/>
      </c>
      <c r="BW10" s="31" t="str">
        <f>IF(J10&gt;20,5,IF(J10&gt;13,"",IF(J10&gt;3,"",IF(J10&gt;3,"",""))))</f>
        <v/>
      </c>
      <c r="BX10" s="31">
        <f>IF(J10&gt;20,BW10,IF(J10&gt;13,BV10,IF(J10&gt;3,BU10,IF(J10=0,"",IF(J10&gt;3,"",BT10)))))</f>
        <v>3</v>
      </c>
      <c r="BY10" s="20" t="s">
        <v>35</v>
      </c>
      <c r="BZ10" s="31" t="str">
        <f>IF(J10&gt;20,"",IF(J10&gt;13,"",IF(J10&gt;3,"",2)))</f>
        <v/>
      </c>
      <c r="CA10" s="31">
        <f>IF(J10&gt;20,"",IF(J10&gt;13,"",IF(J10&gt;3,3,IF(J10&gt;3,"",""))))</f>
        <v>3</v>
      </c>
      <c r="CB10" s="31" t="str">
        <f>IF(J10&gt;20,"",IF(J10&gt;13,4,IF(J10&gt;3,"",IF(J10&gt;3,"",""))))</f>
        <v/>
      </c>
      <c r="CC10" s="31" t="str">
        <f>IF(J10&gt;20,5,IF(J10&gt;13,"",IF(J10&gt;3,"",IF(J10&gt;3,"",""))))</f>
        <v/>
      </c>
      <c r="CD10" s="31">
        <f>IF(J10&gt;20,CC10,IF(J10&gt;13,CB10,IF(J10&gt;3,CA10,IF(J10=0,"",IF(J10&gt;3,"",BZ10)))))</f>
        <v>3</v>
      </c>
      <c r="CE10" s="20" t="s">
        <v>29</v>
      </c>
      <c r="CF10" s="31" t="str">
        <f>IF(J10&gt;20,"",IF(J10&gt;13,"",IF(J10&gt;3,"",2)))</f>
        <v/>
      </c>
      <c r="CG10" s="31">
        <f>IF(J10&gt;20,"",IF(J10&gt;13,"",IF(J10&gt;3,3,IF(J10&gt;3,"",""))))</f>
        <v>3</v>
      </c>
      <c r="CH10" s="31" t="str">
        <f>IF(J10&gt;20,"",IF(J10&gt;13,4,IF(J10&gt;3,"",IF(J10&gt;3,"",""))))</f>
        <v/>
      </c>
      <c r="CI10" s="31" t="str">
        <f>IF(J10&gt;20,5,IF(J10&gt;13,"",IF(J10&gt;3,"",IF(J10&gt;3,"",""))))</f>
        <v/>
      </c>
      <c r="CJ10" s="31">
        <f>IF(J10&gt;20,CI10,IF(J10&gt;13,CH10,IF(J10&gt;3,CG10,IF(J10=0,"",IF(J10&gt;3,"",CF10)))))</f>
        <v>3</v>
      </c>
      <c r="CK10" s="20" t="s">
        <v>36</v>
      </c>
      <c r="CL10" s="31" t="str">
        <f>IF(J10&gt;20,"",IF(J10&gt;13,"",IF(J10&gt;3,"",2)))</f>
        <v/>
      </c>
      <c r="CM10" s="31">
        <f>IF(J10&gt;20,"",IF(J10&gt;13,"",IF(J10&gt;3,3,IF(J10&gt;3,"",""))))</f>
        <v>3</v>
      </c>
      <c r="CN10" s="31" t="str">
        <f>IF(J10&gt;20,"",IF(J10&gt;13,4,IF(J10&gt;3,"",IF(J10&gt;3,"",""))))</f>
        <v/>
      </c>
      <c r="CO10" s="31" t="str">
        <f>IF(J10&gt;20,5,IF(J10&gt;13,"",IF(J10&gt;3,"",IF(J10&gt;3,"",""))))</f>
        <v/>
      </c>
      <c r="CP10" s="31">
        <f>IF(J10&gt;20,CO10,IF(J10&gt;13,CN10,IF(J10&gt;3,CM10,IF(J10=0,"",IF(J10&gt;3,"",CL10)))))</f>
        <v>3</v>
      </c>
      <c r="CQ10" s="21">
        <f>K10-F10</f>
        <v>47</v>
      </c>
      <c r="CR10" s="22" t="str">
        <f>IF(CQ10=0," ",IF(CQ10&gt;=50, "",IF(D10="ж","не прошла",IF(D10="м","не прошёл"))))</f>
        <v>не прошла</v>
      </c>
    </row>
    <row r="11" spans="1:96" ht="15" x14ac:dyDescent="0.25">
      <c r="A11" s="23">
        <f>'[1]Впишите фамилии!'!A67</f>
        <v>8</v>
      </c>
      <c r="B11" s="24" t="str">
        <f>'[1]Впишите фамилии!'!B67</f>
        <v>а</v>
      </c>
      <c r="C11" s="23" t="str">
        <f>'[1]Впишите фамилии!'!C67</f>
        <v>Иванченко Дмитрий</v>
      </c>
      <c r="D11" s="25" t="str">
        <f>'[1]Впишите фамилии!'!D67</f>
        <v>м</v>
      </c>
      <c r="E11" s="26">
        <v>14</v>
      </c>
      <c r="F11" s="26">
        <v>11</v>
      </c>
      <c r="G11" s="26">
        <v>10</v>
      </c>
      <c r="H11" s="27">
        <v>13</v>
      </c>
      <c r="I11" s="28" t="s">
        <v>34</v>
      </c>
      <c r="J11" s="29">
        <v>14</v>
      </c>
      <c r="K11" s="14">
        <f>E11+F11+G11+H11+J11</f>
        <v>62</v>
      </c>
      <c r="L11" s="30">
        <f>IF(E11&gt;20,AK11,IF(E11&gt;13,AJ11,IF(E11=0,"",IF(E11&gt;3,AI11,IF(E11&gt;3,"",AH11)))))</f>
        <v>4</v>
      </c>
      <c r="M11" s="30">
        <f>IF(F11&gt;17,AP11,IF(F11&gt;11,AO11,IF(F11&gt;3,AN11,IF(F11=0,"",IF(F11&gt;3,"",AM11)))))</f>
        <v>3</v>
      </c>
      <c r="N11" s="30">
        <f>IF(G11&gt;20,AU11,IF(G11&gt;13,AT11,IF(G11&gt;3,AS11,IF(G11=0,"",IF(G11&gt;3,"",AR11)))))</f>
        <v>3</v>
      </c>
      <c r="O11" s="30">
        <f>IF(H11&gt;19,AZ11,IF(H11&gt;11,AY11,IF(H11&gt;3,AX11,IF(H11=0,"",IF(H11&gt;3,"",AW11)))))</f>
        <v>4</v>
      </c>
      <c r="P11" s="30">
        <f>IF(I11="физика",BL11,IF(I11="биология",BF11,IF(I11="химия",BR11,IF(I11="литература",BX11,IF(I11="вс.история",CD11,IF(I11="география",CJ11,IF(I11="иностранный",CP11,"")))))))</f>
        <v>4</v>
      </c>
      <c r="Q11" s="19">
        <f>IF(I11="биология",J11," " )</f>
        <v>14</v>
      </c>
      <c r="R11" s="20" t="str">
        <f>IF(I11="физика",J11," " )</f>
        <v xml:space="preserve"> </v>
      </c>
      <c r="S11" s="20" t="str">
        <f>IF(I11="химия",J11," " )</f>
        <v xml:space="preserve"> </v>
      </c>
      <c r="T11" s="20" t="str">
        <f>IF(I11="литература",J11," " )</f>
        <v xml:space="preserve"> </v>
      </c>
      <c r="U11" s="20" t="str">
        <f>IF(I11="вс.история",J11," " )</f>
        <v xml:space="preserve"> </v>
      </c>
      <c r="V11" s="20" t="str">
        <f>IF(I11="география",J11," " )</f>
        <v xml:space="preserve"> </v>
      </c>
      <c r="W11" s="20" t="str">
        <f>IF(I11="иностранный",J11," " )</f>
        <v xml:space="preserve"> </v>
      </c>
      <c r="X11" s="31" t="str">
        <f t="shared" si="0"/>
        <v/>
      </c>
      <c r="Y11" s="31" t="str">
        <f t="shared" si="1"/>
        <v/>
      </c>
      <c r="Z11" s="31">
        <f t="shared" si="2"/>
        <v>1</v>
      </c>
      <c r="AA11" s="31" t="str">
        <f t="shared" si="3"/>
        <v/>
      </c>
      <c r="AB11" s="31" t="str">
        <f t="shared" si="4"/>
        <v/>
      </c>
      <c r="AC11" s="31" t="str">
        <f t="shared" si="5"/>
        <v/>
      </c>
      <c r="AD11" s="31" t="str">
        <f t="shared" si="6"/>
        <v/>
      </c>
      <c r="AG11" s="20" t="s">
        <v>30</v>
      </c>
      <c r="AH11" s="31" t="str">
        <f>IF(E11&gt;20,"",IF(E11&gt;13,"",IF(E11&gt;3,"",2)))</f>
        <v/>
      </c>
      <c r="AI11" s="31" t="str">
        <f>IF(E11&gt;20,"",IF(E11&gt;13,"",IF(E11&gt;3,3,IF(E11&gt;3,"",""))))</f>
        <v/>
      </c>
      <c r="AJ11" s="31">
        <f>IF(E11&gt;20,"",IF(E11&gt;13,4,IF(E11&gt;3,"",IF(E11&gt;3,"",""))))</f>
        <v>4</v>
      </c>
      <c r="AK11" s="31" t="str">
        <f>IF(E11&gt;20,5,IF(E11&gt;13,"",IF(E11&gt;3,"",IF(E11&gt;3,"",""))))</f>
        <v/>
      </c>
      <c r="AL11" s="20" t="s">
        <v>31</v>
      </c>
      <c r="AM11" s="31" t="str">
        <f>IF(F11&gt;17,"",IF(F11&gt;11,"",IF(F11&gt;3,"",2)))</f>
        <v/>
      </c>
      <c r="AN11" s="31">
        <f>IF(F11&gt;17,"",IF(F11&gt;11,"",IF(F11&gt;3,3,IF(F11&gt;3,"",""))))</f>
        <v>3</v>
      </c>
      <c r="AO11" s="31" t="str">
        <f>IF(F11&gt;17,"",IF(F11&gt;11,4,IF(F11&gt;3,"",IF(F11&gt;3,"",""))))</f>
        <v/>
      </c>
      <c r="AP11" s="31" t="str">
        <f>IF(F11&gt;17,5,IF(F11&gt;11,"",IF(F11&gt;3,"",IF(F11&gt;3,"",""))))</f>
        <v/>
      </c>
      <c r="AQ11" s="20" t="s">
        <v>32</v>
      </c>
      <c r="AR11" s="31" t="str">
        <f>IF(G11&gt;20,"",IF(G11&gt;13,"",IF(G11&gt;3,"",2)))</f>
        <v/>
      </c>
      <c r="AS11" s="31">
        <f>IF(G11&gt;20,"",IF(G11&gt;13,"",IF(G11&gt;3,3,IF(G11&gt;3,"",""))))</f>
        <v>3</v>
      </c>
      <c r="AT11" s="31" t="str">
        <f>IF(G11&gt;20,"",IF(G11&gt;13,4,IF(G11&gt;3,"",IF(G11&gt;3,"",""))))</f>
        <v/>
      </c>
      <c r="AU11" s="31" t="str">
        <f>IF(G11&gt;20,5,IF(G11&gt;13,"",IF(G11&gt;3,"",IF(G11&gt;3,"",""))))</f>
        <v/>
      </c>
      <c r="AV11" s="20" t="s">
        <v>33</v>
      </c>
      <c r="AW11" s="31" t="str">
        <f>IF(H11&gt;19,"",IF(H11&gt;11,"",IF(H11&gt;3,"",2)))</f>
        <v/>
      </c>
      <c r="AX11" s="31" t="str">
        <f>IF(H11&gt;19,"",IF(H11&gt;11,"",IF(H11&gt;3,3,IF(H11&gt;3,"",""))))</f>
        <v/>
      </c>
      <c r="AY11" s="31">
        <f>IF(H11&gt;19,"",IF(H11&gt;11,4,IF(H11&gt;3,"",IF(H11&gt;3,"",""))))</f>
        <v>4</v>
      </c>
      <c r="AZ11" s="31" t="str">
        <f>IF(H11&gt;19,5,IF(H11&gt;11,"",IF(H11&gt;3,"",IF(H11&gt;3,"",""))))</f>
        <v/>
      </c>
      <c r="BA11" s="20" t="s">
        <v>34</v>
      </c>
      <c r="BB11" s="31" t="str">
        <f>IF(J11&gt;20,"",IF(J11&gt;13,"",IF(J11&gt;3,"",2)))</f>
        <v/>
      </c>
      <c r="BC11" s="31" t="str">
        <f>IF(J11&gt;20,"",IF(J11&gt;13,"",IF(J11&gt;3,3,IF(J11&gt;3,"",""))))</f>
        <v/>
      </c>
      <c r="BD11" s="31">
        <f>IF(J11&gt;20,"",IF(J11&gt;13,4,IF(J11&gt;3,"",IF(J11&gt;3,"",""))))</f>
        <v>4</v>
      </c>
      <c r="BE11" s="31" t="str">
        <f>IF(J11&gt;20,5,IF(J11&gt;13,"",IF(J11&gt;3,"",IF(J11&gt;3,"",""))))</f>
        <v/>
      </c>
      <c r="BF11" s="31">
        <f>IF(J11&gt;20,BE11,IF(J11&gt;13,BD11,IF(J11&gt;3,BC11,IF(J11=0,"",IF(J11&gt;3,"",BB11)))))</f>
        <v>4</v>
      </c>
      <c r="BG11" s="20" t="s">
        <v>14</v>
      </c>
      <c r="BH11" s="31" t="str">
        <f>IF(J11&gt;19,"",IF(J11&gt;11,"",IF(J11&gt;3,"",2)))</f>
        <v/>
      </c>
      <c r="BI11" s="31" t="str">
        <f>IF(J11&gt;19,"",IF(J11&gt;11,"",IF(J11&gt;3,3,IF(J11&gt;3,"",""))))</f>
        <v/>
      </c>
      <c r="BJ11" s="31">
        <f>IF(J11&gt;19,"",IF(J11&gt;11,4,IF(J11&gt;3,"",IF(J11&gt;3,"",""))))</f>
        <v>4</v>
      </c>
      <c r="BK11" s="31" t="str">
        <f>IF(J11&gt;19,5,IF(J11&gt;11,"",IF(J11&gt;3,"",IF(J11&gt;3,"",""))))</f>
        <v/>
      </c>
      <c r="BL11" s="31">
        <f>IF(J11&gt;19,BK11,IF(J11&gt;11,BJ11,IF(J11&gt;3,BI11,IF(J11=0,"",IF(J11&gt;3,"",BH11)))))</f>
        <v>4</v>
      </c>
      <c r="BM11" s="20" t="s">
        <v>15</v>
      </c>
      <c r="BN11" s="31" t="str">
        <f>IF(J11&gt;19,"",IF(J11&gt;11,"",IF(J11&gt;3,"",2)))</f>
        <v/>
      </c>
      <c r="BO11" s="31" t="str">
        <f>IF(J11&gt;19,"",IF(J11&gt;11,"",IF(J11&gt;3,3,IF(J11&gt;3,"",""))))</f>
        <v/>
      </c>
      <c r="BP11" s="31">
        <f>IF(J11&gt;19,"",IF(J11&gt;11,4,IF(J11&gt;3,"",IF(J11&gt;3,"",""))))</f>
        <v>4</v>
      </c>
      <c r="BQ11" s="31" t="str">
        <f>IF(J11&gt;19,5,IF(J11&gt;11,"",IF(J11&gt;3,"",IF(J11&gt;3,"",""))))</f>
        <v/>
      </c>
      <c r="BR11" s="31">
        <f>IF(J11&gt;19,BQ11,IF(J11&gt;11,BP11,IF(J11&gt;3,BO11,IF(J11=0,"",IF(J11&gt;3,"",BN11)))))</f>
        <v>4</v>
      </c>
      <c r="BS11" s="20" t="s">
        <v>16</v>
      </c>
      <c r="BT11" s="31" t="str">
        <f>IF(J11&gt;20,"",IF(J11&gt;13,"",IF(J11&gt;3,"",2)))</f>
        <v/>
      </c>
      <c r="BU11" s="31" t="str">
        <f>IF(J11&gt;20,"",IF(J11&gt;13,"",IF(J11&gt;3,3,IF(J11&gt;3,"",""))))</f>
        <v/>
      </c>
      <c r="BV11" s="31">
        <f>IF(J11&gt;20,"",IF(J11&gt;13,4,IF(J11&gt;3,"",IF(J11&gt;3,"",""))))</f>
        <v>4</v>
      </c>
      <c r="BW11" s="31" t="str">
        <f>IF(J11&gt;20,5,IF(J11&gt;13,"",IF(J11&gt;3,"",IF(J11&gt;3,"",""))))</f>
        <v/>
      </c>
      <c r="BX11" s="31">
        <f>IF(J11&gt;20,BW11,IF(J11&gt;13,BV11,IF(J11&gt;3,BU11,IF(J11=0,"",IF(J11&gt;3,"",BT11)))))</f>
        <v>4</v>
      </c>
      <c r="BY11" s="20" t="s">
        <v>35</v>
      </c>
      <c r="BZ11" s="31" t="str">
        <f>IF(J11&gt;20,"",IF(J11&gt;13,"",IF(J11&gt;3,"",2)))</f>
        <v/>
      </c>
      <c r="CA11" s="31" t="str">
        <f>IF(J11&gt;20,"",IF(J11&gt;13,"",IF(J11&gt;3,3,IF(J11&gt;3,"",""))))</f>
        <v/>
      </c>
      <c r="CB11" s="31">
        <f>IF(J11&gt;20,"",IF(J11&gt;13,4,IF(J11&gt;3,"",IF(J11&gt;3,"",""))))</f>
        <v>4</v>
      </c>
      <c r="CC11" s="31" t="str">
        <f>IF(J11&gt;20,5,IF(J11&gt;13,"",IF(J11&gt;3,"",IF(J11&gt;3,"",""))))</f>
        <v/>
      </c>
      <c r="CD11" s="31">
        <f>IF(J11&gt;20,CC11,IF(J11&gt;13,CB11,IF(J11&gt;3,CA11,IF(J11=0,"",IF(J11&gt;3,"",BZ11)))))</f>
        <v>4</v>
      </c>
      <c r="CE11" s="20" t="s">
        <v>29</v>
      </c>
      <c r="CF11" s="31" t="str">
        <f>IF(J11&gt;20,"",IF(J11&gt;13,"",IF(J11&gt;3,"",2)))</f>
        <v/>
      </c>
      <c r="CG11" s="31" t="str">
        <f>IF(J11&gt;20,"",IF(J11&gt;13,"",IF(J11&gt;3,3,IF(J11&gt;3,"",""))))</f>
        <v/>
      </c>
      <c r="CH11" s="31">
        <f>IF(J11&gt;20,"",IF(J11&gt;13,4,IF(J11&gt;3,"",IF(J11&gt;3,"",""))))</f>
        <v>4</v>
      </c>
      <c r="CI11" s="31" t="str">
        <f>IF(J11&gt;20,5,IF(J11&gt;13,"",IF(J11&gt;3,"",IF(J11&gt;3,"",""))))</f>
        <v/>
      </c>
      <c r="CJ11" s="31">
        <f>IF(J11&gt;20,CI11,IF(J11&gt;13,CH11,IF(J11&gt;3,CG11,IF(J11=0,"",IF(J11&gt;3,"",CF11)))))</f>
        <v>4</v>
      </c>
      <c r="CK11" s="20" t="s">
        <v>36</v>
      </c>
      <c r="CL11" s="31" t="str">
        <f>IF(J11&gt;20,"",IF(J11&gt;13,"",IF(J11&gt;3,"",2)))</f>
        <v/>
      </c>
      <c r="CM11" s="31" t="str">
        <f>IF(J11&gt;20,"",IF(J11&gt;13,"",IF(J11&gt;3,3,IF(J11&gt;3,"",""))))</f>
        <v/>
      </c>
      <c r="CN11" s="31">
        <f>IF(J11&gt;20,"",IF(J11&gt;13,4,IF(J11&gt;3,"",IF(J11&gt;3,"",""))))</f>
        <v>4</v>
      </c>
      <c r="CO11" s="31" t="str">
        <f>IF(J11&gt;20,5,IF(J11&gt;13,"",IF(J11&gt;3,"",IF(J11&gt;3,"",""))))</f>
        <v/>
      </c>
      <c r="CP11" s="31">
        <f>IF(J11&gt;20,CO11,IF(J11&gt;13,CN11,IF(J11&gt;3,CM11,IF(J11=0,"",IF(J11&gt;3,"",CL11)))))</f>
        <v>4</v>
      </c>
      <c r="CQ11" s="21">
        <f>K11-F11</f>
        <v>51</v>
      </c>
      <c r="CR11" s="22" t="str">
        <f>IF(CQ11=0," ",IF(CQ11&gt;=50, "",IF(D11="ж","не прошла",IF(D11="м","не прошёл"))))</f>
        <v/>
      </c>
    </row>
    <row r="12" spans="1:96" ht="15" x14ac:dyDescent="0.25">
      <c r="A12" s="23">
        <f>'[1]Впишите фамилии!'!A68</f>
        <v>9</v>
      </c>
      <c r="B12" s="24" t="str">
        <f>'[1]Впишите фамилии!'!B68</f>
        <v>а</v>
      </c>
      <c r="C12" s="23" t="str">
        <f>'[1]Впишите фамилии!'!C68</f>
        <v>Искра Александр</v>
      </c>
      <c r="D12" s="25" t="str">
        <f>'[1]Впишите фамилии!'!D68</f>
        <v>м</v>
      </c>
      <c r="E12" s="26">
        <v>12</v>
      </c>
      <c r="F12" s="26">
        <v>15</v>
      </c>
      <c r="G12" s="26">
        <v>12</v>
      </c>
      <c r="H12" s="27">
        <v>13</v>
      </c>
      <c r="I12" s="28" t="s">
        <v>14</v>
      </c>
      <c r="J12" s="29">
        <v>8</v>
      </c>
      <c r="K12" s="14">
        <f>E12+F12+G12+H12+J12</f>
        <v>60</v>
      </c>
      <c r="L12" s="30">
        <f>IF(E12&gt;20,AK12,IF(E12&gt;13,AJ12,IF(E12=0,"",IF(E12&gt;3,AI12,IF(E12&gt;3,"",AH12)))))</f>
        <v>3</v>
      </c>
      <c r="M12" s="30">
        <f>IF(F12&gt;17,AP12,IF(F12&gt;11,AO12,IF(F12&gt;3,AN12,IF(F12=0,"",IF(F12&gt;3,"",AM12)))))</f>
        <v>4</v>
      </c>
      <c r="N12" s="30">
        <f>IF(G12&gt;20,AU12,IF(G12&gt;13,AT12,IF(G12&gt;3,AS12,IF(G12=0,"",IF(G12&gt;3,"",AR12)))))</f>
        <v>3</v>
      </c>
      <c r="O12" s="30">
        <f>IF(H12&gt;19,AZ12,IF(H12&gt;11,AY12,IF(H12&gt;3,AX12,IF(H12=0,"",IF(H12&gt;3,"",AW12)))))</f>
        <v>4</v>
      </c>
      <c r="P12" s="30">
        <f>IF(I12="физика",BL12,IF(I12="биология",BF12,IF(I12="химия",BR12,IF(I12="литература",BX12,IF(I12="вс.история",CD12,IF(I12="география",CJ12,IF(I12="иностранный",CP12,"")))))))</f>
        <v>3</v>
      </c>
      <c r="Q12" s="19" t="str">
        <f>IF(I12="биология",J12," " )</f>
        <v xml:space="preserve"> </v>
      </c>
      <c r="R12" s="20">
        <f>IF(I12="физика",J12," " )</f>
        <v>8</v>
      </c>
      <c r="S12" s="20" t="str">
        <f>IF(I12="химия",J12," " )</f>
        <v xml:space="preserve"> </v>
      </c>
      <c r="T12" s="20" t="str">
        <f>IF(I12="литература",J12," " )</f>
        <v xml:space="preserve"> </v>
      </c>
      <c r="U12" s="20" t="str">
        <f>IF(I12="вс.история",J12," " )</f>
        <v xml:space="preserve"> </v>
      </c>
      <c r="V12" s="20" t="str">
        <f>IF(I12="география",J12," " )</f>
        <v xml:space="preserve"> </v>
      </c>
      <c r="W12" s="20" t="str">
        <f>IF(I12="иностранный",J12," " )</f>
        <v xml:space="preserve"> </v>
      </c>
      <c r="X12" s="31" t="str">
        <f t="shared" si="0"/>
        <v/>
      </c>
      <c r="Y12" s="31">
        <f t="shared" si="1"/>
        <v>1</v>
      </c>
      <c r="Z12" s="31" t="str">
        <f t="shared" si="2"/>
        <v/>
      </c>
      <c r="AA12" s="31" t="str">
        <f t="shared" si="3"/>
        <v/>
      </c>
      <c r="AB12" s="31" t="str">
        <f t="shared" si="4"/>
        <v/>
      </c>
      <c r="AC12" s="31" t="str">
        <f t="shared" si="5"/>
        <v/>
      </c>
      <c r="AD12" s="31" t="str">
        <f t="shared" si="6"/>
        <v/>
      </c>
      <c r="AG12" s="20" t="s">
        <v>30</v>
      </c>
      <c r="AH12" s="31" t="str">
        <f>IF(E12&gt;20,"",IF(E12&gt;13,"",IF(E12&gt;3,"",2)))</f>
        <v/>
      </c>
      <c r="AI12" s="31">
        <f>IF(E12&gt;20,"",IF(E12&gt;13,"",IF(E12&gt;3,3,IF(E12&gt;3,"",""))))</f>
        <v>3</v>
      </c>
      <c r="AJ12" s="31" t="str">
        <f>IF(E12&gt;20,"",IF(E12&gt;13,4,IF(E12&gt;3,"",IF(E12&gt;3,"",""))))</f>
        <v/>
      </c>
      <c r="AK12" s="31" t="str">
        <f>IF(E12&gt;20,5,IF(E12&gt;13,"",IF(E12&gt;3,"",IF(E12&gt;3,"",""))))</f>
        <v/>
      </c>
      <c r="AL12" s="20" t="s">
        <v>31</v>
      </c>
      <c r="AM12" s="31" t="str">
        <f>IF(F12&gt;17,"",IF(F12&gt;11,"",IF(F12&gt;3,"",2)))</f>
        <v/>
      </c>
      <c r="AN12" s="31" t="str">
        <f>IF(F12&gt;17,"",IF(F12&gt;11,"",IF(F12&gt;3,3,IF(F12&gt;3,"",""))))</f>
        <v/>
      </c>
      <c r="AO12" s="31">
        <f>IF(F12&gt;17,"",IF(F12&gt;11,4,IF(F12&gt;3,"",IF(F12&gt;3,"",""))))</f>
        <v>4</v>
      </c>
      <c r="AP12" s="31" t="str">
        <f>IF(F12&gt;17,5,IF(F12&gt;11,"",IF(F12&gt;3,"",IF(F12&gt;3,"",""))))</f>
        <v/>
      </c>
      <c r="AQ12" s="20" t="s">
        <v>32</v>
      </c>
      <c r="AR12" s="31" t="str">
        <f>IF(G12&gt;20,"",IF(G12&gt;13,"",IF(G12&gt;3,"",2)))</f>
        <v/>
      </c>
      <c r="AS12" s="31">
        <f>IF(G12&gt;20,"",IF(G12&gt;13,"",IF(G12&gt;3,3,IF(G12&gt;3,"",""))))</f>
        <v>3</v>
      </c>
      <c r="AT12" s="31" t="str">
        <f>IF(G12&gt;20,"",IF(G12&gt;13,4,IF(G12&gt;3,"",IF(G12&gt;3,"",""))))</f>
        <v/>
      </c>
      <c r="AU12" s="31" t="str">
        <f>IF(G12&gt;20,5,IF(G12&gt;13,"",IF(G12&gt;3,"",IF(G12&gt;3,"",""))))</f>
        <v/>
      </c>
      <c r="AV12" s="20" t="s">
        <v>33</v>
      </c>
      <c r="AW12" s="31" t="str">
        <f>IF(H12&gt;19,"",IF(H12&gt;11,"",IF(H12&gt;3,"",2)))</f>
        <v/>
      </c>
      <c r="AX12" s="31" t="str">
        <f>IF(H12&gt;19,"",IF(H12&gt;11,"",IF(H12&gt;3,3,IF(H12&gt;3,"",""))))</f>
        <v/>
      </c>
      <c r="AY12" s="31">
        <f>IF(H12&gt;19,"",IF(H12&gt;11,4,IF(H12&gt;3,"",IF(H12&gt;3,"",""))))</f>
        <v>4</v>
      </c>
      <c r="AZ12" s="31" t="str">
        <f>IF(H12&gt;19,5,IF(H12&gt;11,"",IF(H12&gt;3,"",IF(H12&gt;3,"",""))))</f>
        <v/>
      </c>
      <c r="BA12" s="20" t="s">
        <v>34</v>
      </c>
      <c r="BB12" s="31" t="str">
        <f>IF(J12&gt;20,"",IF(J12&gt;13,"",IF(J12&gt;3,"",2)))</f>
        <v/>
      </c>
      <c r="BC12" s="31">
        <f>IF(J12&gt;20,"",IF(J12&gt;13,"",IF(J12&gt;3,3,IF(J12&gt;3,"",""))))</f>
        <v>3</v>
      </c>
      <c r="BD12" s="31" t="str">
        <f>IF(J12&gt;20,"",IF(J12&gt;13,4,IF(J12&gt;3,"",IF(J12&gt;3,"",""))))</f>
        <v/>
      </c>
      <c r="BE12" s="31" t="str">
        <f>IF(J12&gt;20,5,IF(J12&gt;13,"",IF(J12&gt;3,"",IF(J12&gt;3,"",""))))</f>
        <v/>
      </c>
      <c r="BF12" s="31">
        <f>IF(J12&gt;20,BE12,IF(J12&gt;13,BD12,IF(J12&gt;3,BC12,IF(J12=0,"",IF(J12&gt;3,"",BB12)))))</f>
        <v>3</v>
      </c>
      <c r="BG12" s="20" t="s">
        <v>14</v>
      </c>
      <c r="BH12" s="31" t="str">
        <f>IF(J12&gt;19,"",IF(J12&gt;11,"",IF(J12&gt;3,"",2)))</f>
        <v/>
      </c>
      <c r="BI12" s="31">
        <f>IF(J12&gt;19,"",IF(J12&gt;11,"",IF(J12&gt;3,3,IF(J12&gt;3,"",""))))</f>
        <v>3</v>
      </c>
      <c r="BJ12" s="31" t="str">
        <f>IF(J12&gt;19,"",IF(J12&gt;11,4,IF(J12&gt;3,"",IF(J12&gt;3,"",""))))</f>
        <v/>
      </c>
      <c r="BK12" s="31" t="str">
        <f>IF(J12&gt;19,5,IF(J12&gt;11,"",IF(J12&gt;3,"",IF(J12&gt;3,"",""))))</f>
        <v/>
      </c>
      <c r="BL12" s="31">
        <f>IF(J12&gt;19,BK12,IF(J12&gt;11,BJ12,IF(J12&gt;3,BI12,IF(J12=0,"",IF(J12&gt;3,"",BH12)))))</f>
        <v>3</v>
      </c>
      <c r="BM12" s="20" t="s">
        <v>15</v>
      </c>
      <c r="BN12" s="31" t="str">
        <f>IF(J12&gt;19,"",IF(J12&gt;11,"",IF(J12&gt;3,"",2)))</f>
        <v/>
      </c>
      <c r="BO12" s="31">
        <f>IF(J12&gt;19,"",IF(J12&gt;11,"",IF(J12&gt;3,3,IF(J12&gt;3,"",""))))</f>
        <v>3</v>
      </c>
      <c r="BP12" s="31" t="str">
        <f>IF(J12&gt;19,"",IF(J12&gt;11,4,IF(J12&gt;3,"",IF(J12&gt;3,"",""))))</f>
        <v/>
      </c>
      <c r="BQ12" s="31" t="str">
        <f>IF(J12&gt;19,5,IF(J12&gt;11,"",IF(J12&gt;3,"",IF(J12&gt;3,"",""))))</f>
        <v/>
      </c>
      <c r="BR12" s="31">
        <f>IF(J12&gt;19,BQ12,IF(J12&gt;11,BP12,IF(J12&gt;3,BO12,IF(J12=0,"",IF(J12&gt;3,"",BN12)))))</f>
        <v>3</v>
      </c>
      <c r="BS12" s="20" t="s">
        <v>16</v>
      </c>
      <c r="BT12" s="31" t="str">
        <f>IF(J12&gt;20,"",IF(J12&gt;13,"",IF(J12&gt;3,"",2)))</f>
        <v/>
      </c>
      <c r="BU12" s="31">
        <f>IF(J12&gt;20,"",IF(J12&gt;13,"",IF(J12&gt;3,3,IF(J12&gt;3,"",""))))</f>
        <v>3</v>
      </c>
      <c r="BV12" s="31" t="str">
        <f>IF(J12&gt;20,"",IF(J12&gt;13,4,IF(J12&gt;3,"",IF(J12&gt;3,"",""))))</f>
        <v/>
      </c>
      <c r="BW12" s="31" t="str">
        <f>IF(J12&gt;20,5,IF(J12&gt;13,"",IF(J12&gt;3,"",IF(J12&gt;3,"",""))))</f>
        <v/>
      </c>
      <c r="BX12" s="31">
        <f>IF(J12&gt;20,BW12,IF(J12&gt;13,BV12,IF(J12&gt;3,BU12,IF(J12=0,"",IF(J12&gt;3,"",BT12)))))</f>
        <v>3</v>
      </c>
      <c r="BY12" s="20" t="s">
        <v>35</v>
      </c>
      <c r="BZ12" s="31" t="str">
        <f>IF(J12&gt;20,"",IF(J12&gt;13,"",IF(J12&gt;3,"",2)))</f>
        <v/>
      </c>
      <c r="CA12" s="31">
        <f>IF(J12&gt;20,"",IF(J12&gt;13,"",IF(J12&gt;3,3,IF(J12&gt;3,"",""))))</f>
        <v>3</v>
      </c>
      <c r="CB12" s="31" t="str">
        <f>IF(J12&gt;20,"",IF(J12&gt;13,4,IF(J12&gt;3,"",IF(J12&gt;3,"",""))))</f>
        <v/>
      </c>
      <c r="CC12" s="31" t="str">
        <f>IF(J12&gt;20,5,IF(J12&gt;13,"",IF(J12&gt;3,"",IF(J12&gt;3,"",""))))</f>
        <v/>
      </c>
      <c r="CD12" s="31">
        <f>IF(J12&gt;20,CC12,IF(J12&gt;13,CB12,IF(J12&gt;3,CA12,IF(J12=0,"",IF(J12&gt;3,"",BZ12)))))</f>
        <v>3</v>
      </c>
      <c r="CE12" s="20" t="s">
        <v>29</v>
      </c>
      <c r="CF12" s="31" t="str">
        <f>IF(J12&gt;20,"",IF(J12&gt;13,"",IF(J12&gt;3,"",2)))</f>
        <v/>
      </c>
      <c r="CG12" s="31">
        <f>IF(J12&gt;20,"",IF(J12&gt;13,"",IF(J12&gt;3,3,IF(J12&gt;3,"",""))))</f>
        <v>3</v>
      </c>
      <c r="CH12" s="31" t="str">
        <f>IF(J12&gt;20,"",IF(J12&gt;13,4,IF(J12&gt;3,"",IF(J12&gt;3,"",""))))</f>
        <v/>
      </c>
      <c r="CI12" s="31" t="str">
        <f>IF(J12&gt;20,5,IF(J12&gt;13,"",IF(J12&gt;3,"",IF(J12&gt;3,"",""))))</f>
        <v/>
      </c>
      <c r="CJ12" s="31">
        <f>IF(J12&gt;20,CI12,IF(J12&gt;13,CH12,IF(J12&gt;3,CG12,IF(J12=0,"",IF(J12&gt;3,"",CF12)))))</f>
        <v>3</v>
      </c>
      <c r="CK12" s="20" t="s">
        <v>36</v>
      </c>
      <c r="CL12" s="31" t="str">
        <f>IF(J12&gt;20,"",IF(J12&gt;13,"",IF(J12&gt;3,"",2)))</f>
        <v/>
      </c>
      <c r="CM12" s="31">
        <f>IF(J12&gt;20,"",IF(J12&gt;13,"",IF(J12&gt;3,3,IF(J12&gt;3,"",""))))</f>
        <v>3</v>
      </c>
      <c r="CN12" s="31" t="str">
        <f>IF(J12&gt;20,"",IF(J12&gt;13,4,IF(J12&gt;3,"",IF(J12&gt;3,"",""))))</f>
        <v/>
      </c>
      <c r="CO12" s="31" t="str">
        <f>IF(J12&gt;20,5,IF(J12&gt;13,"",IF(J12&gt;3,"",IF(J12&gt;3,"",""))))</f>
        <v/>
      </c>
      <c r="CP12" s="31">
        <f>IF(J12&gt;20,CO12,IF(J12&gt;13,CN12,IF(J12&gt;3,CM12,IF(J12=0,"",IF(J12&gt;3,"",CL12)))))</f>
        <v>3</v>
      </c>
      <c r="CQ12" s="21">
        <f>K12-F12</f>
        <v>45</v>
      </c>
      <c r="CR12" s="22" t="str">
        <f>IF(CQ12=0," ",IF(CQ12&gt;=50, "",IF(D12="ж","не прошла",IF(D12="м","не прошёл"))))</f>
        <v>не прошёл</v>
      </c>
    </row>
    <row r="13" spans="1:96" ht="15" x14ac:dyDescent="0.25">
      <c r="A13" s="23">
        <f>'[1]Впишите фамилии!'!A69</f>
        <v>10</v>
      </c>
      <c r="B13" s="24" t="str">
        <f>'[1]Впишите фамилии!'!B69</f>
        <v>а</v>
      </c>
      <c r="C13" s="23" t="str">
        <f>'[1]Впишите фамилии!'!C69</f>
        <v>Каркенов Адиль</v>
      </c>
      <c r="D13" s="25" t="str">
        <f>'[1]Впишите фамилии!'!D69</f>
        <v>м</v>
      </c>
      <c r="E13" s="26">
        <v>16</v>
      </c>
      <c r="F13" s="26">
        <v>20</v>
      </c>
      <c r="G13" s="26">
        <v>13</v>
      </c>
      <c r="H13" s="27">
        <v>12</v>
      </c>
      <c r="I13" s="28" t="s">
        <v>29</v>
      </c>
      <c r="J13" s="29">
        <v>15</v>
      </c>
      <c r="K13" s="14">
        <f>E13+F13+G13+H13+J13</f>
        <v>76</v>
      </c>
      <c r="L13" s="30">
        <f>IF(E13&gt;20,AK13,IF(E13&gt;13,AJ13,IF(E13=0,"",IF(E13&gt;3,AI13,IF(E13&gt;3,"",AH13)))))</f>
        <v>4</v>
      </c>
      <c r="M13" s="30">
        <f>IF(F13&gt;17,AP13,IF(F13&gt;11,AO13,IF(F13&gt;3,AN13,IF(F13=0,"",IF(F13&gt;3,"",AM13)))))</f>
        <v>5</v>
      </c>
      <c r="N13" s="30">
        <f>IF(G13&gt;20,AU13,IF(G13&gt;13,AT13,IF(G13&gt;3,AS13,IF(G13=0,"",IF(G13&gt;3,"",AR13)))))</f>
        <v>3</v>
      </c>
      <c r="O13" s="30">
        <f>IF(H13&gt;19,AZ13,IF(H13&gt;11,AY13,IF(H13&gt;3,AX13,IF(H13=0,"",IF(H13&gt;3,"",AW13)))))</f>
        <v>4</v>
      </c>
      <c r="P13" s="30">
        <f>IF(I13="физика",BL13,IF(I13="биология",BF13,IF(I13="химия",BR13,IF(I13="литература",BX13,IF(I13="вс.история",CD13,IF(I13="география",CJ13,IF(I13="иностранный",CP13,"")))))))</f>
        <v>4</v>
      </c>
      <c r="Q13" s="19" t="str">
        <f>IF(I13="биология",J13," " )</f>
        <v xml:space="preserve"> </v>
      </c>
      <c r="R13" s="20" t="str">
        <f>IF(I13="физика",J13," " )</f>
        <v xml:space="preserve"> </v>
      </c>
      <c r="S13" s="20" t="str">
        <f>IF(I13="химия",J13," " )</f>
        <v xml:space="preserve"> </v>
      </c>
      <c r="T13" s="20" t="str">
        <f>IF(I13="литература",J13," " )</f>
        <v xml:space="preserve"> </v>
      </c>
      <c r="U13" s="20" t="str">
        <f>IF(I13="вс.история",J13," " )</f>
        <v xml:space="preserve"> </v>
      </c>
      <c r="V13" s="20">
        <f>IF(I13="география",J13," " )</f>
        <v>15</v>
      </c>
      <c r="W13" s="20" t="str">
        <f>IF(I13="иностранный",J13," " )</f>
        <v xml:space="preserve"> </v>
      </c>
      <c r="X13" s="31" t="str">
        <f t="shared" si="0"/>
        <v/>
      </c>
      <c r="Y13" s="31" t="str">
        <f t="shared" si="1"/>
        <v/>
      </c>
      <c r="Z13" s="31" t="str">
        <f t="shared" si="2"/>
        <v/>
      </c>
      <c r="AA13" s="31">
        <f t="shared" si="3"/>
        <v>1</v>
      </c>
      <c r="AB13" s="31" t="str">
        <f t="shared" si="4"/>
        <v/>
      </c>
      <c r="AC13" s="31" t="str">
        <f t="shared" si="5"/>
        <v/>
      </c>
      <c r="AD13" s="31" t="str">
        <f t="shared" si="6"/>
        <v/>
      </c>
      <c r="AG13" s="20" t="s">
        <v>30</v>
      </c>
      <c r="AH13" s="31" t="str">
        <f>IF(E13&gt;20,"",IF(E13&gt;13,"",IF(E13&gt;3,"",2)))</f>
        <v/>
      </c>
      <c r="AI13" s="31" t="str">
        <f>IF(E13&gt;20,"",IF(E13&gt;13,"",IF(E13&gt;3,3,IF(E13&gt;3,"",""))))</f>
        <v/>
      </c>
      <c r="AJ13" s="31">
        <f>IF(E13&gt;20,"",IF(E13&gt;13,4,IF(E13&gt;3,"",IF(E13&gt;3,"",""))))</f>
        <v>4</v>
      </c>
      <c r="AK13" s="31" t="str">
        <f>IF(E13&gt;20,5,IF(E13&gt;13,"",IF(E13&gt;3,"",IF(E13&gt;3,"",""))))</f>
        <v/>
      </c>
      <c r="AL13" s="20" t="s">
        <v>31</v>
      </c>
      <c r="AM13" s="31" t="str">
        <f>IF(F13&gt;17,"",IF(F13&gt;11,"",IF(F13&gt;3,"",2)))</f>
        <v/>
      </c>
      <c r="AN13" s="31" t="str">
        <f>IF(F13&gt;17,"",IF(F13&gt;11,"",IF(F13&gt;3,3,IF(F13&gt;3,"",""))))</f>
        <v/>
      </c>
      <c r="AO13" s="31" t="str">
        <f>IF(F13&gt;17,"",IF(F13&gt;11,4,IF(F13&gt;3,"",IF(F13&gt;3,"",""))))</f>
        <v/>
      </c>
      <c r="AP13" s="31">
        <f>IF(F13&gt;17,5,IF(F13&gt;11,"",IF(F13&gt;3,"",IF(F13&gt;3,"",""))))</f>
        <v>5</v>
      </c>
      <c r="AQ13" s="20" t="s">
        <v>32</v>
      </c>
      <c r="AR13" s="31" t="str">
        <f>IF(G13&gt;20,"",IF(G13&gt;13,"",IF(G13&gt;3,"",2)))</f>
        <v/>
      </c>
      <c r="AS13" s="31">
        <f>IF(G13&gt;20,"",IF(G13&gt;13,"",IF(G13&gt;3,3,IF(G13&gt;3,"",""))))</f>
        <v>3</v>
      </c>
      <c r="AT13" s="31" t="str">
        <f>IF(G13&gt;20,"",IF(G13&gt;13,4,IF(G13&gt;3,"",IF(G13&gt;3,"",""))))</f>
        <v/>
      </c>
      <c r="AU13" s="31" t="str">
        <f>IF(G13&gt;20,5,IF(G13&gt;13,"",IF(G13&gt;3,"",IF(G13&gt;3,"",""))))</f>
        <v/>
      </c>
      <c r="AV13" s="20" t="s">
        <v>33</v>
      </c>
      <c r="AW13" s="31" t="str">
        <f>IF(H13&gt;19,"",IF(H13&gt;11,"",IF(H13&gt;3,"",2)))</f>
        <v/>
      </c>
      <c r="AX13" s="31" t="str">
        <f>IF(H13&gt;19,"",IF(H13&gt;11,"",IF(H13&gt;3,3,IF(H13&gt;3,"",""))))</f>
        <v/>
      </c>
      <c r="AY13" s="31">
        <f>IF(H13&gt;19,"",IF(H13&gt;11,4,IF(H13&gt;3,"",IF(H13&gt;3,"",""))))</f>
        <v>4</v>
      </c>
      <c r="AZ13" s="31" t="str">
        <f>IF(H13&gt;19,5,IF(H13&gt;11,"",IF(H13&gt;3,"",IF(H13&gt;3,"",""))))</f>
        <v/>
      </c>
      <c r="BA13" s="20" t="s">
        <v>34</v>
      </c>
      <c r="BB13" s="31" t="str">
        <f>IF(J13&gt;20,"",IF(J13&gt;13,"",IF(J13&gt;3,"",2)))</f>
        <v/>
      </c>
      <c r="BC13" s="31" t="str">
        <f>IF(J13&gt;20,"",IF(J13&gt;13,"",IF(J13&gt;3,3,IF(J13&gt;3,"",""))))</f>
        <v/>
      </c>
      <c r="BD13" s="31">
        <f>IF(J13&gt;20,"",IF(J13&gt;13,4,IF(J13&gt;3,"",IF(J13&gt;3,"",""))))</f>
        <v>4</v>
      </c>
      <c r="BE13" s="31" t="str">
        <f>IF(J13&gt;20,5,IF(J13&gt;13,"",IF(J13&gt;3,"",IF(J13&gt;3,"",""))))</f>
        <v/>
      </c>
      <c r="BF13" s="31">
        <f>IF(J13&gt;20,BE13,IF(J13&gt;13,BD13,IF(J13&gt;3,BC13,IF(J13=0,"",IF(J13&gt;3,"",BB13)))))</f>
        <v>4</v>
      </c>
      <c r="BG13" s="20" t="s">
        <v>14</v>
      </c>
      <c r="BH13" s="31" t="str">
        <f>IF(J13&gt;19,"",IF(J13&gt;11,"",IF(J13&gt;3,"",2)))</f>
        <v/>
      </c>
      <c r="BI13" s="31" t="str">
        <f>IF(J13&gt;19,"",IF(J13&gt;11,"",IF(J13&gt;3,3,IF(J13&gt;3,"",""))))</f>
        <v/>
      </c>
      <c r="BJ13" s="31">
        <f>IF(J13&gt;19,"",IF(J13&gt;11,4,IF(J13&gt;3,"",IF(J13&gt;3,"",""))))</f>
        <v>4</v>
      </c>
      <c r="BK13" s="31" t="str">
        <f>IF(J13&gt;19,5,IF(J13&gt;11,"",IF(J13&gt;3,"",IF(J13&gt;3,"",""))))</f>
        <v/>
      </c>
      <c r="BL13" s="31">
        <f>IF(J13&gt;19,BK13,IF(J13&gt;11,BJ13,IF(J13&gt;3,BI13,IF(J13=0,"",IF(J13&gt;3,"",BH13)))))</f>
        <v>4</v>
      </c>
      <c r="BM13" s="20" t="s">
        <v>15</v>
      </c>
      <c r="BN13" s="31" t="str">
        <f>IF(J13&gt;19,"",IF(J13&gt;11,"",IF(J13&gt;3,"",2)))</f>
        <v/>
      </c>
      <c r="BO13" s="31" t="str">
        <f>IF(J13&gt;19,"",IF(J13&gt;11,"",IF(J13&gt;3,3,IF(J13&gt;3,"",""))))</f>
        <v/>
      </c>
      <c r="BP13" s="31">
        <f>IF(J13&gt;19,"",IF(J13&gt;11,4,IF(J13&gt;3,"",IF(J13&gt;3,"",""))))</f>
        <v>4</v>
      </c>
      <c r="BQ13" s="31" t="str">
        <f>IF(J13&gt;19,5,IF(J13&gt;11,"",IF(J13&gt;3,"",IF(J13&gt;3,"",""))))</f>
        <v/>
      </c>
      <c r="BR13" s="31">
        <f>IF(J13&gt;19,BQ13,IF(J13&gt;11,BP13,IF(J13&gt;3,BO13,IF(J13=0,"",IF(J13&gt;3,"",BN13)))))</f>
        <v>4</v>
      </c>
      <c r="BS13" s="20" t="s">
        <v>16</v>
      </c>
      <c r="BT13" s="31" t="str">
        <f>IF(J13&gt;20,"",IF(J13&gt;13,"",IF(J13&gt;3,"",2)))</f>
        <v/>
      </c>
      <c r="BU13" s="31" t="str">
        <f>IF(J13&gt;20,"",IF(J13&gt;13,"",IF(J13&gt;3,3,IF(J13&gt;3,"",""))))</f>
        <v/>
      </c>
      <c r="BV13" s="31">
        <f>IF(J13&gt;20,"",IF(J13&gt;13,4,IF(J13&gt;3,"",IF(J13&gt;3,"",""))))</f>
        <v>4</v>
      </c>
      <c r="BW13" s="31" t="str">
        <f>IF(J13&gt;20,5,IF(J13&gt;13,"",IF(J13&gt;3,"",IF(J13&gt;3,"",""))))</f>
        <v/>
      </c>
      <c r="BX13" s="31">
        <f>IF(J13&gt;20,BW13,IF(J13&gt;13,BV13,IF(J13&gt;3,BU13,IF(J13=0,"",IF(J13&gt;3,"",BT13)))))</f>
        <v>4</v>
      </c>
      <c r="BY13" s="20" t="s">
        <v>35</v>
      </c>
      <c r="BZ13" s="31" t="str">
        <f>IF(J13&gt;20,"",IF(J13&gt;13,"",IF(J13&gt;3,"",2)))</f>
        <v/>
      </c>
      <c r="CA13" s="31" t="str">
        <f>IF(J13&gt;20,"",IF(J13&gt;13,"",IF(J13&gt;3,3,IF(J13&gt;3,"",""))))</f>
        <v/>
      </c>
      <c r="CB13" s="31">
        <f>IF(J13&gt;20,"",IF(J13&gt;13,4,IF(J13&gt;3,"",IF(J13&gt;3,"",""))))</f>
        <v>4</v>
      </c>
      <c r="CC13" s="31" t="str">
        <f>IF(J13&gt;20,5,IF(J13&gt;13,"",IF(J13&gt;3,"",IF(J13&gt;3,"",""))))</f>
        <v/>
      </c>
      <c r="CD13" s="31">
        <f>IF(J13&gt;20,CC13,IF(J13&gt;13,CB13,IF(J13&gt;3,CA13,IF(J13=0,"",IF(J13&gt;3,"",BZ13)))))</f>
        <v>4</v>
      </c>
      <c r="CE13" s="20" t="s">
        <v>29</v>
      </c>
      <c r="CF13" s="31" t="str">
        <f>IF(J13&gt;20,"",IF(J13&gt;13,"",IF(J13&gt;3,"",2)))</f>
        <v/>
      </c>
      <c r="CG13" s="31" t="str">
        <f>IF(J13&gt;20,"",IF(J13&gt;13,"",IF(J13&gt;3,3,IF(J13&gt;3,"",""))))</f>
        <v/>
      </c>
      <c r="CH13" s="31">
        <f>IF(J13&gt;20,"",IF(J13&gt;13,4,IF(J13&gt;3,"",IF(J13&gt;3,"",""))))</f>
        <v>4</v>
      </c>
      <c r="CI13" s="31" t="str">
        <f>IF(J13&gt;20,5,IF(J13&gt;13,"",IF(J13&gt;3,"",IF(J13&gt;3,"",""))))</f>
        <v/>
      </c>
      <c r="CJ13" s="31">
        <f>IF(J13&gt;20,CI13,IF(J13&gt;13,CH13,IF(J13&gt;3,CG13,IF(J13=0,"",IF(J13&gt;3,"",CF13)))))</f>
        <v>4</v>
      </c>
      <c r="CK13" s="20" t="s">
        <v>36</v>
      </c>
      <c r="CL13" s="31" t="str">
        <f>IF(J13&gt;20,"",IF(J13&gt;13,"",IF(J13&gt;3,"",2)))</f>
        <v/>
      </c>
      <c r="CM13" s="31" t="str">
        <f>IF(J13&gt;20,"",IF(J13&gt;13,"",IF(J13&gt;3,3,IF(J13&gt;3,"",""))))</f>
        <v/>
      </c>
      <c r="CN13" s="31">
        <f>IF(J13&gt;20,"",IF(J13&gt;13,4,IF(J13&gt;3,"",IF(J13&gt;3,"",""))))</f>
        <v>4</v>
      </c>
      <c r="CO13" s="31" t="str">
        <f>IF(J13&gt;20,5,IF(J13&gt;13,"",IF(J13&gt;3,"",IF(J13&gt;3,"",""))))</f>
        <v/>
      </c>
      <c r="CP13" s="31">
        <f>IF(J13&gt;20,CO13,IF(J13&gt;13,CN13,IF(J13&gt;3,CM13,IF(J13=0,"",IF(J13&gt;3,"",CL13)))))</f>
        <v>4</v>
      </c>
      <c r="CQ13" s="21">
        <f>K13-F13</f>
        <v>56</v>
      </c>
      <c r="CR13" s="22" t="str">
        <f>IF(CQ13=0," ",IF(CQ13&gt;=50, "",IF(D13="ж","не прошла",IF(D13="м","не прошёл"))))</f>
        <v/>
      </c>
    </row>
    <row r="14" spans="1:96" ht="15" x14ac:dyDescent="0.25">
      <c r="A14" s="23">
        <f>'[1]Впишите фамилии!'!A70</f>
        <v>11</v>
      </c>
      <c r="B14" s="24" t="str">
        <f>'[1]Впишите фамилии!'!B70</f>
        <v>а</v>
      </c>
      <c r="C14" s="23" t="str">
        <f>'[1]Впишите фамилии!'!C70</f>
        <v>Ким Виктория</v>
      </c>
      <c r="D14" s="25" t="str">
        <f>'[1]Впишите фамилии!'!D70</f>
        <v>ж</v>
      </c>
      <c r="E14" s="26">
        <v>15</v>
      </c>
      <c r="F14" s="26">
        <v>24</v>
      </c>
      <c r="G14" s="26">
        <v>10</v>
      </c>
      <c r="H14" s="27">
        <v>16</v>
      </c>
      <c r="I14" s="28" t="s">
        <v>14</v>
      </c>
      <c r="J14" s="29">
        <v>6</v>
      </c>
      <c r="K14" s="14">
        <f>E14+F14+G14+H14+J14</f>
        <v>71</v>
      </c>
      <c r="L14" s="30">
        <f>IF(E14&gt;20,AK14,IF(E14&gt;13,AJ14,IF(E14=0,"",IF(E14&gt;3,AI14,IF(E14&gt;3,"",AH14)))))</f>
        <v>4</v>
      </c>
      <c r="M14" s="30">
        <f>IF(F14&gt;17,AP14,IF(F14&gt;11,AO14,IF(F14&gt;3,AN14,IF(F14=0,"",IF(F14&gt;3,"",AM14)))))</f>
        <v>5</v>
      </c>
      <c r="N14" s="30">
        <f>IF(G14&gt;20,AU14,IF(G14&gt;13,AT14,IF(G14&gt;3,AS14,IF(G14=0,"",IF(G14&gt;3,"",AR14)))))</f>
        <v>3</v>
      </c>
      <c r="O14" s="30">
        <f>IF(H14&gt;19,AZ14,IF(H14&gt;11,AY14,IF(H14&gt;3,AX14,IF(H14=0,"",IF(H14&gt;3,"",AW14)))))</f>
        <v>4</v>
      </c>
      <c r="P14" s="30">
        <f>IF(I14="физика",BL14,IF(I14="биология",BF14,IF(I14="химия",BR14,IF(I14="литература",BX14,IF(I14="вс.история",CD14,IF(I14="география",CJ14,IF(I14="иностранный",CP14,"")))))))</f>
        <v>3</v>
      </c>
      <c r="Q14" s="19" t="str">
        <f>IF(I14="биология",J14," " )</f>
        <v xml:space="preserve"> </v>
      </c>
      <c r="R14" s="20">
        <f>IF(I14="физика",J14," " )</f>
        <v>6</v>
      </c>
      <c r="S14" s="20" t="str">
        <f>IF(I14="химия",J14," " )</f>
        <v xml:space="preserve"> </v>
      </c>
      <c r="T14" s="20" t="str">
        <f>IF(I14="литература",J14," " )</f>
        <v xml:space="preserve"> </v>
      </c>
      <c r="U14" s="20" t="str">
        <f>IF(I14="вс.история",J14," " )</f>
        <v xml:space="preserve"> </v>
      </c>
      <c r="V14" s="20" t="str">
        <f>IF(I14="география",J14," " )</f>
        <v xml:space="preserve"> </v>
      </c>
      <c r="W14" s="20" t="str">
        <f>IF(I14="иностранный",J14," " )</f>
        <v xml:space="preserve"> </v>
      </c>
      <c r="X14" s="31" t="str">
        <f t="shared" si="0"/>
        <v/>
      </c>
      <c r="Y14" s="31" t="str">
        <f t="shared" si="1"/>
        <v/>
      </c>
      <c r="Z14" s="31" t="str">
        <f t="shared" si="2"/>
        <v/>
      </c>
      <c r="AA14" s="31">
        <f t="shared" si="3"/>
        <v>1</v>
      </c>
      <c r="AB14" s="31" t="str">
        <f t="shared" si="4"/>
        <v/>
      </c>
      <c r="AC14" s="31" t="str">
        <f t="shared" si="5"/>
        <v/>
      </c>
      <c r="AD14" s="31" t="str">
        <f t="shared" si="6"/>
        <v/>
      </c>
      <c r="AG14" s="20" t="s">
        <v>30</v>
      </c>
      <c r="AH14" s="31" t="str">
        <f>IF(E14&gt;20,"",IF(E14&gt;13,"",IF(E14&gt;3,"",2)))</f>
        <v/>
      </c>
      <c r="AI14" s="31" t="str">
        <f>IF(E14&gt;20,"",IF(E14&gt;13,"",IF(E14&gt;3,3,IF(E14&gt;3,"",""))))</f>
        <v/>
      </c>
      <c r="AJ14" s="31">
        <f>IF(E14&gt;20,"",IF(E14&gt;13,4,IF(E14&gt;3,"",IF(E14&gt;3,"",""))))</f>
        <v>4</v>
      </c>
      <c r="AK14" s="31" t="str">
        <f>IF(E14&gt;20,5,IF(E14&gt;13,"",IF(E14&gt;3,"",IF(E14&gt;3,"",""))))</f>
        <v/>
      </c>
      <c r="AL14" s="20" t="s">
        <v>31</v>
      </c>
      <c r="AM14" s="31" t="str">
        <f>IF(F14&gt;17,"",IF(F14&gt;11,"",IF(F14&gt;3,"",2)))</f>
        <v/>
      </c>
      <c r="AN14" s="31" t="str">
        <f>IF(F14&gt;17,"",IF(F14&gt;11,"",IF(F14&gt;3,3,IF(F14&gt;3,"",""))))</f>
        <v/>
      </c>
      <c r="AO14" s="31" t="str">
        <f>IF(F14&gt;17,"",IF(F14&gt;11,4,IF(F14&gt;3,"",IF(F14&gt;3,"",""))))</f>
        <v/>
      </c>
      <c r="AP14" s="31">
        <f>IF(F14&gt;17,5,IF(F14&gt;11,"",IF(F14&gt;3,"",IF(F14&gt;3,"",""))))</f>
        <v>5</v>
      </c>
      <c r="AQ14" s="20" t="s">
        <v>32</v>
      </c>
      <c r="AR14" s="31" t="str">
        <f>IF(G14&gt;20,"",IF(G14&gt;13,"",IF(G14&gt;3,"",2)))</f>
        <v/>
      </c>
      <c r="AS14" s="31">
        <f>IF(G14&gt;20,"",IF(G14&gt;13,"",IF(G14&gt;3,3,IF(G14&gt;3,"",""))))</f>
        <v>3</v>
      </c>
      <c r="AT14" s="31" t="str">
        <f>IF(G14&gt;20,"",IF(G14&gt;13,4,IF(G14&gt;3,"",IF(G14&gt;3,"",""))))</f>
        <v/>
      </c>
      <c r="AU14" s="31" t="str">
        <f>IF(G14&gt;20,5,IF(G14&gt;13,"",IF(G14&gt;3,"",IF(G14&gt;3,"",""))))</f>
        <v/>
      </c>
      <c r="AV14" s="20" t="s">
        <v>33</v>
      </c>
      <c r="AW14" s="31" t="str">
        <f>IF(H14&gt;19,"",IF(H14&gt;11,"",IF(H14&gt;3,"",2)))</f>
        <v/>
      </c>
      <c r="AX14" s="31" t="str">
        <f>IF(H14&gt;19,"",IF(H14&gt;11,"",IF(H14&gt;3,3,IF(H14&gt;3,"",""))))</f>
        <v/>
      </c>
      <c r="AY14" s="31">
        <f>IF(H14&gt;19,"",IF(H14&gt;11,4,IF(H14&gt;3,"",IF(H14&gt;3,"",""))))</f>
        <v>4</v>
      </c>
      <c r="AZ14" s="31" t="str">
        <f>IF(H14&gt;19,5,IF(H14&gt;11,"",IF(H14&gt;3,"",IF(H14&gt;3,"",""))))</f>
        <v/>
      </c>
      <c r="BA14" s="20" t="s">
        <v>34</v>
      </c>
      <c r="BB14" s="31" t="str">
        <f>IF(J14&gt;20,"",IF(J14&gt;13,"",IF(J14&gt;3,"",2)))</f>
        <v/>
      </c>
      <c r="BC14" s="31">
        <f>IF(J14&gt;20,"",IF(J14&gt;13,"",IF(J14&gt;3,3,IF(J14&gt;3,"",""))))</f>
        <v>3</v>
      </c>
      <c r="BD14" s="31" t="str">
        <f>IF(J14&gt;20,"",IF(J14&gt;13,4,IF(J14&gt;3,"",IF(J14&gt;3,"",""))))</f>
        <v/>
      </c>
      <c r="BE14" s="31" t="str">
        <f>IF(J14&gt;20,5,IF(J14&gt;13,"",IF(J14&gt;3,"",IF(J14&gt;3,"",""))))</f>
        <v/>
      </c>
      <c r="BF14" s="31">
        <f>IF(J14&gt;20,BE14,IF(J14&gt;13,BD14,IF(J14&gt;3,BC14,IF(J14=0,"",IF(J14&gt;3,"",BB14)))))</f>
        <v>3</v>
      </c>
      <c r="BG14" s="20" t="s">
        <v>14</v>
      </c>
      <c r="BH14" s="31" t="str">
        <f>IF(J14&gt;19,"",IF(J14&gt;11,"",IF(J14&gt;3,"",2)))</f>
        <v/>
      </c>
      <c r="BI14" s="31">
        <f>IF(J14&gt;19,"",IF(J14&gt;11,"",IF(J14&gt;3,3,IF(J14&gt;3,"",""))))</f>
        <v>3</v>
      </c>
      <c r="BJ14" s="31" t="str">
        <f>IF(J14&gt;19,"",IF(J14&gt;11,4,IF(J14&gt;3,"",IF(J14&gt;3,"",""))))</f>
        <v/>
      </c>
      <c r="BK14" s="31" t="str">
        <f>IF(J14&gt;19,5,IF(J14&gt;11,"",IF(J14&gt;3,"",IF(J14&gt;3,"",""))))</f>
        <v/>
      </c>
      <c r="BL14" s="31">
        <f>IF(J14&gt;19,BK14,IF(J14&gt;11,BJ14,IF(J14&gt;3,BI14,IF(J14=0,"",IF(J14&gt;3,"",BH14)))))</f>
        <v>3</v>
      </c>
      <c r="BM14" s="20" t="s">
        <v>15</v>
      </c>
      <c r="BN14" s="31" t="str">
        <f>IF(J14&gt;19,"",IF(J14&gt;11,"",IF(J14&gt;3,"",2)))</f>
        <v/>
      </c>
      <c r="BO14" s="31">
        <f>IF(J14&gt;19,"",IF(J14&gt;11,"",IF(J14&gt;3,3,IF(J14&gt;3,"",""))))</f>
        <v>3</v>
      </c>
      <c r="BP14" s="31" t="str">
        <f>IF(J14&gt;19,"",IF(J14&gt;11,4,IF(J14&gt;3,"",IF(J14&gt;3,"",""))))</f>
        <v/>
      </c>
      <c r="BQ14" s="31" t="str">
        <f>IF(J14&gt;19,5,IF(J14&gt;11,"",IF(J14&gt;3,"",IF(J14&gt;3,"",""))))</f>
        <v/>
      </c>
      <c r="BR14" s="31">
        <f>IF(J14&gt;19,BQ14,IF(J14&gt;11,BP14,IF(J14&gt;3,BO14,IF(J14=0,"",IF(J14&gt;3,"",BN14)))))</f>
        <v>3</v>
      </c>
      <c r="BS14" s="20" t="s">
        <v>16</v>
      </c>
      <c r="BT14" s="31" t="str">
        <f>IF(J14&gt;20,"",IF(J14&gt;13,"",IF(J14&gt;3,"",2)))</f>
        <v/>
      </c>
      <c r="BU14" s="31">
        <f>IF(J14&gt;20,"",IF(J14&gt;13,"",IF(J14&gt;3,3,IF(J14&gt;3,"",""))))</f>
        <v>3</v>
      </c>
      <c r="BV14" s="31" t="str">
        <f>IF(J14&gt;20,"",IF(J14&gt;13,4,IF(J14&gt;3,"",IF(J14&gt;3,"",""))))</f>
        <v/>
      </c>
      <c r="BW14" s="31" t="str">
        <f>IF(J14&gt;20,5,IF(J14&gt;13,"",IF(J14&gt;3,"",IF(J14&gt;3,"",""))))</f>
        <v/>
      </c>
      <c r="BX14" s="31">
        <f>IF(J14&gt;20,BW14,IF(J14&gt;13,BV14,IF(J14&gt;3,BU14,IF(J14=0,"",IF(J14&gt;3,"",BT14)))))</f>
        <v>3</v>
      </c>
      <c r="BY14" s="20" t="s">
        <v>35</v>
      </c>
      <c r="BZ14" s="31" t="str">
        <f>IF(J14&gt;20,"",IF(J14&gt;13,"",IF(J14&gt;3,"",2)))</f>
        <v/>
      </c>
      <c r="CA14" s="31">
        <f>IF(J14&gt;20,"",IF(J14&gt;13,"",IF(J14&gt;3,3,IF(J14&gt;3,"",""))))</f>
        <v>3</v>
      </c>
      <c r="CB14" s="31" t="str">
        <f>IF(J14&gt;20,"",IF(J14&gt;13,4,IF(J14&gt;3,"",IF(J14&gt;3,"",""))))</f>
        <v/>
      </c>
      <c r="CC14" s="31" t="str">
        <f>IF(J14&gt;20,5,IF(J14&gt;13,"",IF(J14&gt;3,"",IF(J14&gt;3,"",""))))</f>
        <v/>
      </c>
      <c r="CD14" s="31">
        <f>IF(J14&gt;20,CC14,IF(J14&gt;13,CB14,IF(J14&gt;3,CA14,IF(J14=0,"",IF(J14&gt;3,"",BZ14)))))</f>
        <v>3</v>
      </c>
      <c r="CE14" s="20" t="s">
        <v>29</v>
      </c>
      <c r="CF14" s="31" t="str">
        <f>IF(J14&gt;20,"",IF(J14&gt;13,"",IF(J14&gt;3,"",2)))</f>
        <v/>
      </c>
      <c r="CG14" s="31">
        <f>IF(J14&gt;20,"",IF(J14&gt;13,"",IF(J14&gt;3,3,IF(J14&gt;3,"",""))))</f>
        <v>3</v>
      </c>
      <c r="CH14" s="31" t="str">
        <f>IF(J14&gt;20,"",IF(J14&gt;13,4,IF(J14&gt;3,"",IF(J14&gt;3,"",""))))</f>
        <v/>
      </c>
      <c r="CI14" s="31" t="str">
        <f>IF(J14&gt;20,5,IF(J14&gt;13,"",IF(J14&gt;3,"",IF(J14&gt;3,"",""))))</f>
        <v/>
      </c>
      <c r="CJ14" s="31">
        <f>IF(J14&gt;20,CI14,IF(J14&gt;13,CH14,IF(J14&gt;3,CG14,IF(J14=0,"",IF(J14&gt;3,"",CF14)))))</f>
        <v>3</v>
      </c>
      <c r="CK14" s="20" t="s">
        <v>36</v>
      </c>
      <c r="CL14" s="31" t="str">
        <f>IF(J14&gt;20,"",IF(J14&gt;13,"",IF(J14&gt;3,"",2)))</f>
        <v/>
      </c>
      <c r="CM14" s="31">
        <f>IF(J14&gt;20,"",IF(J14&gt;13,"",IF(J14&gt;3,3,IF(J14&gt;3,"",""))))</f>
        <v>3</v>
      </c>
      <c r="CN14" s="31" t="str">
        <f>IF(J14&gt;20,"",IF(J14&gt;13,4,IF(J14&gt;3,"",IF(J14&gt;3,"",""))))</f>
        <v/>
      </c>
      <c r="CO14" s="31" t="str">
        <f>IF(J14&gt;20,5,IF(J14&gt;13,"",IF(J14&gt;3,"",IF(J14&gt;3,"",""))))</f>
        <v/>
      </c>
      <c r="CP14" s="31">
        <f>IF(J14&gt;20,CO14,IF(J14&gt;13,CN14,IF(J14&gt;3,CM14,IF(J14=0,"",IF(J14&gt;3,"",CL14)))))</f>
        <v>3</v>
      </c>
      <c r="CQ14" s="21">
        <f>K14-F14</f>
        <v>47</v>
      </c>
      <c r="CR14" s="22" t="str">
        <f>IF(CQ14=0," ",IF(CQ14&gt;=50, "",IF(D14="ж","не прошла",IF(D14="м","не прошёл"))))</f>
        <v>не прошла</v>
      </c>
    </row>
    <row r="15" spans="1:96" ht="15" x14ac:dyDescent="0.25">
      <c r="A15" s="23">
        <f>'[1]Впишите фамилии!'!A71</f>
        <v>12</v>
      </c>
      <c r="B15" s="24" t="str">
        <f>'[1]Впишите фамилии!'!B71</f>
        <v>а</v>
      </c>
      <c r="C15" s="23" t="str">
        <f>'[1]Впишите фамилии!'!C71</f>
        <v>Кузнецов Борис</v>
      </c>
      <c r="D15" s="25" t="str">
        <f>'[1]Впишите фамилии!'!D71</f>
        <v>м</v>
      </c>
      <c r="E15" s="26">
        <v>14</v>
      </c>
      <c r="F15" s="26">
        <v>18</v>
      </c>
      <c r="G15" s="26">
        <v>18</v>
      </c>
      <c r="H15" s="27">
        <v>19</v>
      </c>
      <c r="I15" s="28" t="s">
        <v>14</v>
      </c>
      <c r="J15" s="29">
        <v>14</v>
      </c>
      <c r="K15" s="14">
        <f>E15+F15+G15+H15+J15</f>
        <v>83</v>
      </c>
      <c r="L15" s="30">
        <f>IF(E15&gt;20,AK15,IF(E15&gt;13,AJ15,IF(E15=0,"",IF(E15&gt;3,AI15,IF(E15&gt;3,"",AH15)))))</f>
        <v>4</v>
      </c>
      <c r="M15" s="30">
        <f>IF(F15&gt;17,AP15,IF(F15&gt;11,AO15,IF(F15&gt;3,AN15,IF(F15=0,"",IF(F15&gt;3,"",AM15)))))</f>
        <v>5</v>
      </c>
      <c r="N15" s="30">
        <f>IF(G15&gt;20,AU15,IF(G15&gt;13,AT15,IF(G15&gt;3,AS15,IF(G15=0,"",IF(G15&gt;3,"",AR15)))))</f>
        <v>4</v>
      </c>
      <c r="O15" s="30">
        <f>IF(H15&gt;19,AZ15,IF(H15&gt;11,AY15,IF(H15&gt;3,AX15,IF(H15=0,"",IF(H15&gt;3,"",AW15)))))</f>
        <v>4</v>
      </c>
      <c r="P15" s="30">
        <f>IF(I15="физика",BL15,IF(I15="биология",BF15,IF(I15="химия",BR15,IF(I15="литература",BX15,IF(I15="вс.история",CD15,IF(I15="география",CJ15,IF(I15="иностранный",CP15,"")))))))</f>
        <v>4</v>
      </c>
      <c r="Q15" s="19" t="str">
        <f>IF(I15="биология",J15," " )</f>
        <v xml:space="preserve"> </v>
      </c>
      <c r="R15" s="20">
        <f>IF(I15="физика",J15," " )</f>
        <v>14</v>
      </c>
      <c r="S15" s="20" t="str">
        <f>IF(I15="химия",J15," " )</f>
        <v xml:space="preserve"> </v>
      </c>
      <c r="T15" s="20" t="str">
        <f>IF(I15="литература",J15," " )</f>
        <v xml:space="preserve"> </v>
      </c>
      <c r="U15" s="20" t="str">
        <f>IF(I15="вс.история",J15," " )</f>
        <v xml:space="preserve"> </v>
      </c>
      <c r="V15" s="20" t="str">
        <f>IF(I15="география",J15," " )</f>
        <v xml:space="preserve"> </v>
      </c>
      <c r="W15" s="20" t="str">
        <f>IF(I15="иностранный",J15," " )</f>
        <v xml:space="preserve"> </v>
      </c>
      <c r="X15" s="31" t="str">
        <f t="shared" si="0"/>
        <v/>
      </c>
      <c r="Y15" s="31" t="str">
        <f t="shared" si="1"/>
        <v/>
      </c>
      <c r="Z15" s="31" t="str">
        <f t="shared" si="2"/>
        <v/>
      </c>
      <c r="AA15" s="31" t="str">
        <f t="shared" si="3"/>
        <v/>
      </c>
      <c r="AB15" s="31">
        <f t="shared" si="4"/>
        <v>1</v>
      </c>
      <c r="AC15" s="31" t="str">
        <f t="shared" si="5"/>
        <v/>
      </c>
      <c r="AD15" s="31" t="str">
        <f t="shared" si="6"/>
        <v/>
      </c>
      <c r="AG15" s="20" t="s">
        <v>30</v>
      </c>
      <c r="AH15" s="31" t="str">
        <f>IF(E15&gt;20,"",IF(E15&gt;13,"",IF(E15&gt;3,"",2)))</f>
        <v/>
      </c>
      <c r="AI15" s="31" t="str">
        <f>IF(E15&gt;20,"",IF(E15&gt;13,"",IF(E15&gt;3,3,IF(E15&gt;3,"",""))))</f>
        <v/>
      </c>
      <c r="AJ15" s="31">
        <f>IF(E15&gt;20,"",IF(E15&gt;13,4,IF(E15&gt;3,"",IF(E15&gt;3,"",""))))</f>
        <v>4</v>
      </c>
      <c r="AK15" s="31" t="str">
        <f>IF(E15&gt;20,5,IF(E15&gt;13,"",IF(E15&gt;3,"",IF(E15&gt;3,"",""))))</f>
        <v/>
      </c>
      <c r="AL15" s="20" t="s">
        <v>31</v>
      </c>
      <c r="AM15" s="31" t="str">
        <f>IF(F15&gt;17,"",IF(F15&gt;11,"",IF(F15&gt;3,"",2)))</f>
        <v/>
      </c>
      <c r="AN15" s="31" t="str">
        <f>IF(F15&gt;17,"",IF(F15&gt;11,"",IF(F15&gt;3,3,IF(F15&gt;3,"",""))))</f>
        <v/>
      </c>
      <c r="AO15" s="31" t="str">
        <f>IF(F15&gt;17,"",IF(F15&gt;11,4,IF(F15&gt;3,"",IF(F15&gt;3,"",""))))</f>
        <v/>
      </c>
      <c r="AP15" s="31">
        <f>IF(F15&gt;17,5,IF(F15&gt;11,"",IF(F15&gt;3,"",IF(F15&gt;3,"",""))))</f>
        <v>5</v>
      </c>
      <c r="AQ15" s="20" t="s">
        <v>32</v>
      </c>
      <c r="AR15" s="31" t="str">
        <f>IF(G15&gt;20,"",IF(G15&gt;13,"",IF(G15&gt;3,"",2)))</f>
        <v/>
      </c>
      <c r="AS15" s="31" t="str">
        <f>IF(G15&gt;20,"",IF(G15&gt;13,"",IF(G15&gt;3,3,IF(G15&gt;3,"",""))))</f>
        <v/>
      </c>
      <c r="AT15" s="31">
        <f>IF(G15&gt;20,"",IF(G15&gt;13,4,IF(G15&gt;3,"",IF(G15&gt;3,"",""))))</f>
        <v>4</v>
      </c>
      <c r="AU15" s="31" t="str">
        <f>IF(G15&gt;20,5,IF(G15&gt;13,"",IF(G15&gt;3,"",IF(G15&gt;3,"",""))))</f>
        <v/>
      </c>
      <c r="AV15" s="20" t="s">
        <v>33</v>
      </c>
      <c r="AW15" s="31" t="str">
        <f>IF(H15&gt;19,"",IF(H15&gt;11,"",IF(H15&gt;3,"",2)))</f>
        <v/>
      </c>
      <c r="AX15" s="31" t="str">
        <f>IF(H15&gt;19,"",IF(H15&gt;11,"",IF(H15&gt;3,3,IF(H15&gt;3,"",""))))</f>
        <v/>
      </c>
      <c r="AY15" s="31">
        <f>IF(H15&gt;19,"",IF(H15&gt;11,4,IF(H15&gt;3,"",IF(H15&gt;3,"",""))))</f>
        <v>4</v>
      </c>
      <c r="AZ15" s="31" t="str">
        <f>IF(H15&gt;19,5,IF(H15&gt;11,"",IF(H15&gt;3,"",IF(H15&gt;3,"",""))))</f>
        <v/>
      </c>
      <c r="BA15" s="20" t="s">
        <v>34</v>
      </c>
      <c r="BB15" s="31" t="str">
        <f>IF(J15&gt;20,"",IF(J15&gt;13,"",IF(J15&gt;3,"",2)))</f>
        <v/>
      </c>
      <c r="BC15" s="31" t="str">
        <f>IF(J15&gt;20,"",IF(J15&gt;13,"",IF(J15&gt;3,3,IF(J15&gt;3,"",""))))</f>
        <v/>
      </c>
      <c r="BD15" s="31">
        <f>IF(J15&gt;20,"",IF(J15&gt;13,4,IF(J15&gt;3,"",IF(J15&gt;3,"",""))))</f>
        <v>4</v>
      </c>
      <c r="BE15" s="31" t="str">
        <f>IF(J15&gt;20,5,IF(J15&gt;13,"",IF(J15&gt;3,"",IF(J15&gt;3,"",""))))</f>
        <v/>
      </c>
      <c r="BF15" s="31">
        <f>IF(J15&gt;20,BE15,IF(J15&gt;13,BD15,IF(J15&gt;3,BC15,IF(J15=0,"",IF(J15&gt;3,"",BB15)))))</f>
        <v>4</v>
      </c>
      <c r="BG15" s="20" t="s">
        <v>14</v>
      </c>
      <c r="BH15" s="31" t="str">
        <f>IF(J15&gt;19,"",IF(J15&gt;11,"",IF(J15&gt;3,"",2)))</f>
        <v/>
      </c>
      <c r="BI15" s="31" t="str">
        <f>IF(J15&gt;19,"",IF(J15&gt;11,"",IF(J15&gt;3,3,IF(J15&gt;3,"",""))))</f>
        <v/>
      </c>
      <c r="BJ15" s="31">
        <f>IF(J15&gt;19,"",IF(J15&gt;11,4,IF(J15&gt;3,"",IF(J15&gt;3,"",""))))</f>
        <v>4</v>
      </c>
      <c r="BK15" s="31" t="str">
        <f>IF(J15&gt;19,5,IF(J15&gt;11,"",IF(J15&gt;3,"",IF(J15&gt;3,"",""))))</f>
        <v/>
      </c>
      <c r="BL15" s="31">
        <f>IF(J15&gt;19,BK15,IF(J15&gt;11,BJ15,IF(J15&gt;3,BI15,IF(J15=0,"",IF(J15&gt;3,"",BH15)))))</f>
        <v>4</v>
      </c>
      <c r="BM15" s="20" t="s">
        <v>15</v>
      </c>
      <c r="BN15" s="31" t="str">
        <f>IF(J15&gt;19,"",IF(J15&gt;11,"",IF(J15&gt;3,"",2)))</f>
        <v/>
      </c>
      <c r="BO15" s="31" t="str">
        <f>IF(J15&gt;19,"",IF(J15&gt;11,"",IF(J15&gt;3,3,IF(J15&gt;3,"",""))))</f>
        <v/>
      </c>
      <c r="BP15" s="31">
        <f>IF(J15&gt;19,"",IF(J15&gt;11,4,IF(J15&gt;3,"",IF(J15&gt;3,"",""))))</f>
        <v>4</v>
      </c>
      <c r="BQ15" s="31" t="str">
        <f>IF(J15&gt;19,5,IF(J15&gt;11,"",IF(J15&gt;3,"",IF(J15&gt;3,"",""))))</f>
        <v/>
      </c>
      <c r="BR15" s="31">
        <f>IF(J15&gt;19,BQ15,IF(J15&gt;11,BP15,IF(J15&gt;3,BO15,IF(J15=0,"",IF(J15&gt;3,"",BN15)))))</f>
        <v>4</v>
      </c>
      <c r="BS15" s="20" t="s">
        <v>16</v>
      </c>
      <c r="BT15" s="31" t="str">
        <f>IF(J15&gt;20,"",IF(J15&gt;13,"",IF(J15&gt;3,"",2)))</f>
        <v/>
      </c>
      <c r="BU15" s="31" t="str">
        <f>IF(J15&gt;20,"",IF(J15&gt;13,"",IF(J15&gt;3,3,IF(J15&gt;3,"",""))))</f>
        <v/>
      </c>
      <c r="BV15" s="31">
        <f>IF(J15&gt;20,"",IF(J15&gt;13,4,IF(J15&gt;3,"",IF(J15&gt;3,"",""))))</f>
        <v>4</v>
      </c>
      <c r="BW15" s="31" t="str">
        <f>IF(J15&gt;20,5,IF(J15&gt;13,"",IF(J15&gt;3,"",IF(J15&gt;3,"",""))))</f>
        <v/>
      </c>
      <c r="BX15" s="31">
        <f>IF(J15&gt;20,BW15,IF(J15&gt;13,BV15,IF(J15&gt;3,BU15,IF(J15=0,"",IF(J15&gt;3,"",BT15)))))</f>
        <v>4</v>
      </c>
      <c r="BY15" s="20" t="s">
        <v>35</v>
      </c>
      <c r="BZ15" s="31" t="str">
        <f>IF(J15&gt;20,"",IF(J15&gt;13,"",IF(J15&gt;3,"",2)))</f>
        <v/>
      </c>
      <c r="CA15" s="31" t="str">
        <f>IF(J15&gt;20,"",IF(J15&gt;13,"",IF(J15&gt;3,3,IF(J15&gt;3,"",""))))</f>
        <v/>
      </c>
      <c r="CB15" s="31">
        <f>IF(J15&gt;20,"",IF(J15&gt;13,4,IF(J15&gt;3,"",IF(J15&gt;3,"",""))))</f>
        <v>4</v>
      </c>
      <c r="CC15" s="31" t="str">
        <f>IF(J15&gt;20,5,IF(J15&gt;13,"",IF(J15&gt;3,"",IF(J15&gt;3,"",""))))</f>
        <v/>
      </c>
      <c r="CD15" s="31">
        <f>IF(J15&gt;20,CC15,IF(J15&gt;13,CB15,IF(J15&gt;3,CA15,IF(J15=0,"",IF(J15&gt;3,"",BZ15)))))</f>
        <v>4</v>
      </c>
      <c r="CE15" s="20" t="s">
        <v>29</v>
      </c>
      <c r="CF15" s="31" t="str">
        <f>IF(J15&gt;20,"",IF(J15&gt;13,"",IF(J15&gt;3,"",2)))</f>
        <v/>
      </c>
      <c r="CG15" s="31" t="str">
        <f>IF(J15&gt;20,"",IF(J15&gt;13,"",IF(J15&gt;3,3,IF(J15&gt;3,"",""))))</f>
        <v/>
      </c>
      <c r="CH15" s="31">
        <f>IF(J15&gt;20,"",IF(J15&gt;13,4,IF(J15&gt;3,"",IF(J15&gt;3,"",""))))</f>
        <v>4</v>
      </c>
      <c r="CI15" s="31" t="str">
        <f>IF(J15&gt;20,5,IF(J15&gt;13,"",IF(J15&gt;3,"",IF(J15&gt;3,"",""))))</f>
        <v/>
      </c>
      <c r="CJ15" s="31">
        <f>IF(J15&gt;20,CI15,IF(J15&gt;13,CH15,IF(J15&gt;3,CG15,IF(J15=0,"",IF(J15&gt;3,"",CF15)))))</f>
        <v>4</v>
      </c>
      <c r="CK15" s="20" t="s">
        <v>36</v>
      </c>
      <c r="CL15" s="31" t="str">
        <f>IF(J15&gt;20,"",IF(J15&gt;13,"",IF(J15&gt;3,"",2)))</f>
        <v/>
      </c>
      <c r="CM15" s="31" t="str">
        <f>IF(J15&gt;20,"",IF(J15&gt;13,"",IF(J15&gt;3,3,IF(J15&gt;3,"",""))))</f>
        <v/>
      </c>
      <c r="CN15" s="31">
        <f>IF(J15&gt;20,"",IF(J15&gt;13,4,IF(J15&gt;3,"",IF(J15&gt;3,"",""))))</f>
        <v>4</v>
      </c>
      <c r="CO15" s="31" t="str">
        <f>IF(J15&gt;20,5,IF(J15&gt;13,"",IF(J15&gt;3,"",IF(J15&gt;3,"",""))))</f>
        <v/>
      </c>
      <c r="CP15" s="31">
        <f>IF(J15&gt;20,CO15,IF(J15&gt;13,CN15,IF(J15&gt;3,CM15,IF(J15=0,"",IF(J15&gt;3,"",CL15)))))</f>
        <v>4</v>
      </c>
      <c r="CQ15" s="21">
        <f>K15-F15</f>
        <v>65</v>
      </c>
      <c r="CR15" s="22" t="str">
        <f>IF(CQ15=0," ",IF(CQ15&gt;=50, "",IF(D15="ж","не прошла",IF(D15="м","не прошёл"))))</f>
        <v/>
      </c>
    </row>
    <row r="16" spans="1:96" ht="15" x14ac:dyDescent="0.25">
      <c r="A16" s="23">
        <f>'[1]Впишите фамилии!'!A72</f>
        <v>13</v>
      </c>
      <c r="B16" s="24" t="str">
        <f>'[1]Впишите фамилии!'!B72</f>
        <v>а</v>
      </c>
      <c r="C16" s="23" t="str">
        <f>'[1]Впишите фамилии!'!C72</f>
        <v>Куприйчук Виталий</v>
      </c>
      <c r="D16" s="25" t="str">
        <f>'[1]Впишите фамилии!'!D72</f>
        <v>м</v>
      </c>
      <c r="E16" s="26">
        <v>15</v>
      </c>
      <c r="F16" s="26">
        <v>13</v>
      </c>
      <c r="G16" s="26">
        <v>11</v>
      </c>
      <c r="H16" s="27">
        <v>11</v>
      </c>
      <c r="I16" s="28" t="s">
        <v>29</v>
      </c>
      <c r="J16" s="29">
        <v>7</v>
      </c>
      <c r="K16" s="14">
        <f>E16+F16+G16+H16+J16</f>
        <v>57</v>
      </c>
      <c r="L16" s="30">
        <f>IF(E16&gt;20,AK16,IF(E16&gt;13,AJ16,IF(E16=0,"",IF(E16&gt;3,AI16,IF(E16&gt;3,"",AH16)))))</f>
        <v>4</v>
      </c>
      <c r="M16" s="30">
        <f>IF(F16&gt;17,AP16,IF(F16&gt;11,AO16,IF(F16&gt;3,AN16,IF(F16=0,"",IF(F16&gt;3,"",AM16)))))</f>
        <v>4</v>
      </c>
      <c r="N16" s="30">
        <f>IF(G16&gt;20,AU16,IF(G16&gt;13,AT16,IF(G16&gt;3,AS16,IF(G16=0,"",IF(G16&gt;3,"",AR16)))))</f>
        <v>3</v>
      </c>
      <c r="O16" s="30">
        <f>IF(H16&gt;19,AZ16,IF(H16&gt;11,AY16,IF(H16&gt;3,AX16,IF(H16=0,"",IF(H16&gt;3,"",AW16)))))</f>
        <v>3</v>
      </c>
      <c r="P16" s="30">
        <f>IF(I16="физика",BL16,IF(I16="биология",BF16,IF(I16="химия",BR16,IF(I16="литература",BX16,IF(I16="вс.история",CD16,IF(I16="география",CJ16,IF(I16="иностранный",CP16,"")))))))</f>
        <v>3</v>
      </c>
      <c r="Q16" s="19" t="str">
        <f>IF(I16="биология",J16," " )</f>
        <v xml:space="preserve"> </v>
      </c>
      <c r="R16" s="20" t="str">
        <f>IF(I16="физика",J16," " )</f>
        <v xml:space="preserve"> </v>
      </c>
      <c r="S16" s="20" t="str">
        <f>IF(I16="химия",J16," " )</f>
        <v xml:space="preserve"> </v>
      </c>
      <c r="T16" s="20" t="str">
        <f>IF(I16="литература",J16," " )</f>
        <v xml:space="preserve"> </v>
      </c>
      <c r="U16" s="20" t="str">
        <f>IF(I16="вс.история",J16," " )</f>
        <v xml:space="preserve"> </v>
      </c>
      <c r="V16" s="20">
        <f>IF(I16="география",J16," " )</f>
        <v>7</v>
      </c>
      <c r="W16" s="20" t="str">
        <f>IF(I16="иностранный",J16," " )</f>
        <v xml:space="preserve"> </v>
      </c>
      <c r="X16" s="31" t="str">
        <f t="shared" si="0"/>
        <v/>
      </c>
      <c r="Y16" s="31">
        <f t="shared" si="1"/>
        <v>1</v>
      </c>
      <c r="Z16" s="31" t="str">
        <f t="shared" si="2"/>
        <v/>
      </c>
      <c r="AA16" s="31" t="str">
        <f t="shared" si="3"/>
        <v/>
      </c>
      <c r="AB16" s="31" t="str">
        <f t="shared" si="4"/>
        <v/>
      </c>
      <c r="AC16" s="31" t="str">
        <f t="shared" si="5"/>
        <v/>
      </c>
      <c r="AD16" s="31" t="str">
        <f t="shared" si="6"/>
        <v/>
      </c>
      <c r="AG16" s="20" t="s">
        <v>30</v>
      </c>
      <c r="AH16" s="31" t="str">
        <f>IF(E16&gt;20,"",IF(E16&gt;13,"",IF(E16&gt;3,"",2)))</f>
        <v/>
      </c>
      <c r="AI16" s="31" t="str">
        <f>IF(E16&gt;20,"",IF(E16&gt;13,"",IF(E16&gt;3,3,IF(E16&gt;3,"",""))))</f>
        <v/>
      </c>
      <c r="AJ16" s="31">
        <f>IF(E16&gt;20,"",IF(E16&gt;13,4,IF(E16&gt;3,"",IF(E16&gt;3,"",""))))</f>
        <v>4</v>
      </c>
      <c r="AK16" s="31" t="str">
        <f>IF(E16&gt;20,5,IF(E16&gt;13,"",IF(E16&gt;3,"",IF(E16&gt;3,"",""))))</f>
        <v/>
      </c>
      <c r="AL16" s="20" t="s">
        <v>31</v>
      </c>
      <c r="AM16" s="31" t="str">
        <f>IF(F16&gt;17,"",IF(F16&gt;11,"",IF(F16&gt;3,"",2)))</f>
        <v/>
      </c>
      <c r="AN16" s="31" t="str">
        <f>IF(F16&gt;17,"",IF(F16&gt;11,"",IF(F16&gt;3,3,IF(F16&gt;3,"",""))))</f>
        <v/>
      </c>
      <c r="AO16" s="31">
        <f>IF(F16&gt;17,"",IF(F16&gt;11,4,IF(F16&gt;3,"",IF(F16&gt;3,"",""))))</f>
        <v>4</v>
      </c>
      <c r="AP16" s="31" t="str">
        <f>IF(F16&gt;17,5,IF(F16&gt;11,"",IF(F16&gt;3,"",IF(F16&gt;3,"",""))))</f>
        <v/>
      </c>
      <c r="AQ16" s="20" t="s">
        <v>32</v>
      </c>
      <c r="AR16" s="31" t="str">
        <f>IF(G16&gt;20,"",IF(G16&gt;13,"",IF(G16&gt;3,"",2)))</f>
        <v/>
      </c>
      <c r="AS16" s="31">
        <f>IF(G16&gt;20,"",IF(G16&gt;13,"",IF(G16&gt;3,3,IF(G16&gt;3,"",""))))</f>
        <v>3</v>
      </c>
      <c r="AT16" s="31" t="str">
        <f>IF(G16&gt;20,"",IF(G16&gt;13,4,IF(G16&gt;3,"",IF(G16&gt;3,"",""))))</f>
        <v/>
      </c>
      <c r="AU16" s="31" t="str">
        <f>IF(G16&gt;20,5,IF(G16&gt;13,"",IF(G16&gt;3,"",IF(G16&gt;3,"",""))))</f>
        <v/>
      </c>
      <c r="AV16" s="20" t="s">
        <v>33</v>
      </c>
      <c r="AW16" s="31" t="str">
        <f>IF(H16&gt;19,"",IF(H16&gt;11,"",IF(H16&gt;3,"",2)))</f>
        <v/>
      </c>
      <c r="AX16" s="31">
        <f>IF(H16&gt;19,"",IF(H16&gt;11,"",IF(H16&gt;3,3,IF(H16&gt;3,"",""))))</f>
        <v>3</v>
      </c>
      <c r="AY16" s="31" t="str">
        <f>IF(H16&gt;19,"",IF(H16&gt;11,4,IF(H16&gt;3,"",IF(H16&gt;3,"",""))))</f>
        <v/>
      </c>
      <c r="AZ16" s="31" t="str">
        <f>IF(H16&gt;19,5,IF(H16&gt;11,"",IF(H16&gt;3,"",IF(H16&gt;3,"",""))))</f>
        <v/>
      </c>
      <c r="BA16" s="20" t="s">
        <v>34</v>
      </c>
      <c r="BB16" s="31" t="str">
        <f>IF(J16&gt;20,"",IF(J16&gt;13,"",IF(J16&gt;3,"",2)))</f>
        <v/>
      </c>
      <c r="BC16" s="31">
        <f>IF(J16&gt;20,"",IF(J16&gt;13,"",IF(J16&gt;3,3,IF(J16&gt;3,"",""))))</f>
        <v>3</v>
      </c>
      <c r="BD16" s="31" t="str">
        <f>IF(J16&gt;20,"",IF(J16&gt;13,4,IF(J16&gt;3,"",IF(J16&gt;3,"",""))))</f>
        <v/>
      </c>
      <c r="BE16" s="31" t="str">
        <f>IF(J16&gt;20,5,IF(J16&gt;13,"",IF(J16&gt;3,"",IF(J16&gt;3,"",""))))</f>
        <v/>
      </c>
      <c r="BF16" s="31">
        <f>IF(J16&gt;20,BE16,IF(J16&gt;13,BD16,IF(J16&gt;3,BC16,IF(J16=0,"",IF(J16&gt;3,"",BB16)))))</f>
        <v>3</v>
      </c>
      <c r="BG16" s="20" t="s">
        <v>14</v>
      </c>
      <c r="BH16" s="31" t="str">
        <f>IF(J16&gt;19,"",IF(J16&gt;11,"",IF(J16&gt;3,"",2)))</f>
        <v/>
      </c>
      <c r="BI16" s="31">
        <f>IF(J16&gt;19,"",IF(J16&gt;11,"",IF(J16&gt;3,3,IF(J16&gt;3,"",""))))</f>
        <v>3</v>
      </c>
      <c r="BJ16" s="31" t="str">
        <f>IF(J16&gt;19,"",IF(J16&gt;11,4,IF(J16&gt;3,"",IF(J16&gt;3,"",""))))</f>
        <v/>
      </c>
      <c r="BK16" s="31" t="str">
        <f>IF(J16&gt;19,5,IF(J16&gt;11,"",IF(J16&gt;3,"",IF(J16&gt;3,"",""))))</f>
        <v/>
      </c>
      <c r="BL16" s="31">
        <f>IF(J16&gt;19,BK16,IF(J16&gt;11,BJ16,IF(J16&gt;3,BI16,IF(J16=0,"",IF(J16&gt;3,"",BH16)))))</f>
        <v>3</v>
      </c>
      <c r="BM16" s="20" t="s">
        <v>15</v>
      </c>
      <c r="BN16" s="31" t="str">
        <f>IF(J16&gt;19,"",IF(J16&gt;11,"",IF(J16&gt;3,"",2)))</f>
        <v/>
      </c>
      <c r="BO16" s="31">
        <f>IF(J16&gt;19,"",IF(J16&gt;11,"",IF(J16&gt;3,3,IF(J16&gt;3,"",""))))</f>
        <v>3</v>
      </c>
      <c r="BP16" s="31" t="str">
        <f>IF(J16&gt;19,"",IF(J16&gt;11,4,IF(J16&gt;3,"",IF(J16&gt;3,"",""))))</f>
        <v/>
      </c>
      <c r="BQ16" s="31" t="str">
        <f>IF(J16&gt;19,5,IF(J16&gt;11,"",IF(J16&gt;3,"",IF(J16&gt;3,"",""))))</f>
        <v/>
      </c>
      <c r="BR16" s="31">
        <f>IF(J16&gt;19,BQ16,IF(J16&gt;11,BP16,IF(J16&gt;3,BO16,IF(J16=0,"",IF(J16&gt;3,"",BN16)))))</f>
        <v>3</v>
      </c>
      <c r="BS16" s="20" t="s">
        <v>16</v>
      </c>
      <c r="BT16" s="31" t="str">
        <f>IF(J16&gt;20,"",IF(J16&gt;13,"",IF(J16&gt;3,"",2)))</f>
        <v/>
      </c>
      <c r="BU16" s="31">
        <f>IF(J16&gt;20,"",IF(J16&gt;13,"",IF(J16&gt;3,3,IF(J16&gt;3,"",""))))</f>
        <v>3</v>
      </c>
      <c r="BV16" s="31" t="str">
        <f>IF(J16&gt;20,"",IF(J16&gt;13,4,IF(J16&gt;3,"",IF(J16&gt;3,"",""))))</f>
        <v/>
      </c>
      <c r="BW16" s="31" t="str">
        <f>IF(J16&gt;20,5,IF(J16&gt;13,"",IF(J16&gt;3,"",IF(J16&gt;3,"",""))))</f>
        <v/>
      </c>
      <c r="BX16" s="31">
        <f>IF(J16&gt;20,BW16,IF(J16&gt;13,BV16,IF(J16&gt;3,BU16,IF(J16=0,"",IF(J16&gt;3,"",BT16)))))</f>
        <v>3</v>
      </c>
      <c r="BY16" s="20" t="s">
        <v>35</v>
      </c>
      <c r="BZ16" s="31" t="str">
        <f>IF(J16&gt;20,"",IF(J16&gt;13,"",IF(J16&gt;3,"",2)))</f>
        <v/>
      </c>
      <c r="CA16" s="31">
        <f>IF(J16&gt;20,"",IF(J16&gt;13,"",IF(J16&gt;3,3,IF(J16&gt;3,"",""))))</f>
        <v>3</v>
      </c>
      <c r="CB16" s="31" t="str">
        <f>IF(J16&gt;20,"",IF(J16&gt;13,4,IF(J16&gt;3,"",IF(J16&gt;3,"",""))))</f>
        <v/>
      </c>
      <c r="CC16" s="31" t="str">
        <f>IF(J16&gt;20,5,IF(J16&gt;13,"",IF(J16&gt;3,"",IF(J16&gt;3,"",""))))</f>
        <v/>
      </c>
      <c r="CD16" s="31">
        <f>IF(J16&gt;20,CC16,IF(J16&gt;13,CB16,IF(J16&gt;3,CA16,IF(J16=0,"",IF(J16&gt;3,"",BZ16)))))</f>
        <v>3</v>
      </c>
      <c r="CE16" s="20" t="s">
        <v>29</v>
      </c>
      <c r="CF16" s="31" t="str">
        <f>IF(J16&gt;20,"",IF(J16&gt;13,"",IF(J16&gt;3,"",2)))</f>
        <v/>
      </c>
      <c r="CG16" s="31">
        <f>IF(J16&gt;20,"",IF(J16&gt;13,"",IF(J16&gt;3,3,IF(J16&gt;3,"",""))))</f>
        <v>3</v>
      </c>
      <c r="CH16" s="31" t="str">
        <f>IF(J16&gt;20,"",IF(J16&gt;13,4,IF(J16&gt;3,"",IF(J16&gt;3,"",""))))</f>
        <v/>
      </c>
      <c r="CI16" s="31" t="str">
        <f>IF(J16&gt;20,5,IF(J16&gt;13,"",IF(J16&gt;3,"",IF(J16&gt;3,"",""))))</f>
        <v/>
      </c>
      <c r="CJ16" s="31">
        <f>IF(J16&gt;20,CI16,IF(J16&gt;13,CH16,IF(J16&gt;3,CG16,IF(J16=0,"",IF(J16&gt;3,"",CF16)))))</f>
        <v>3</v>
      </c>
      <c r="CK16" s="20" t="s">
        <v>36</v>
      </c>
      <c r="CL16" s="31" t="str">
        <f>IF(J16&gt;20,"",IF(J16&gt;13,"",IF(J16&gt;3,"",2)))</f>
        <v/>
      </c>
      <c r="CM16" s="31">
        <f>IF(J16&gt;20,"",IF(J16&gt;13,"",IF(J16&gt;3,3,IF(J16&gt;3,"",""))))</f>
        <v>3</v>
      </c>
      <c r="CN16" s="31" t="str">
        <f>IF(J16&gt;20,"",IF(J16&gt;13,4,IF(J16&gt;3,"",IF(J16&gt;3,"",""))))</f>
        <v/>
      </c>
      <c r="CO16" s="31" t="str">
        <f>IF(J16&gt;20,5,IF(J16&gt;13,"",IF(J16&gt;3,"",IF(J16&gt;3,"",""))))</f>
        <v/>
      </c>
      <c r="CP16" s="31">
        <f>IF(J16&gt;20,CO16,IF(J16&gt;13,CN16,IF(J16&gt;3,CM16,IF(J16=0,"",IF(J16&gt;3,"",CL16)))))</f>
        <v>3</v>
      </c>
      <c r="CQ16" s="21">
        <f>K16-F16</f>
        <v>44</v>
      </c>
      <c r="CR16" s="22" t="str">
        <f>IF(CQ16=0," ",IF(CQ16&gt;=50, "",IF(D16="ж","не прошла",IF(D16="м","не прошёл"))))</f>
        <v>не прошёл</v>
      </c>
    </row>
    <row r="17" spans="1:96" ht="15" x14ac:dyDescent="0.25">
      <c r="A17" s="23">
        <f>'[1]Впишите фамилии!'!A73</f>
        <v>14</v>
      </c>
      <c r="B17" s="24" t="str">
        <f>'[1]Впишите фамилии!'!B73</f>
        <v>а</v>
      </c>
      <c r="C17" s="23" t="str">
        <f>'[1]Впишите фамилии!'!C73</f>
        <v>Мадениетов Арлан</v>
      </c>
      <c r="D17" s="25" t="str">
        <f>'[1]Впишите фамилии!'!D73</f>
        <v>м</v>
      </c>
      <c r="E17" s="26">
        <v>14</v>
      </c>
      <c r="F17" s="26">
        <v>23</v>
      </c>
      <c r="G17" s="26">
        <v>14</v>
      </c>
      <c r="H17" s="27">
        <v>19</v>
      </c>
      <c r="I17" s="28" t="s">
        <v>14</v>
      </c>
      <c r="J17" s="29">
        <v>11</v>
      </c>
      <c r="K17" s="14">
        <f>E17+F17+G17+H17+J17</f>
        <v>81</v>
      </c>
      <c r="L17" s="30">
        <f>IF(E17&gt;20,AK17,IF(E17&gt;13,AJ17,IF(E17=0,"",IF(E17&gt;3,AI17,IF(E17&gt;3,"",AH17)))))</f>
        <v>4</v>
      </c>
      <c r="M17" s="30">
        <f>IF(F17&gt;17,AP17,IF(F17&gt;11,AO17,IF(F17&gt;3,AN17,IF(F17=0,"",IF(F17&gt;3,"",AM17)))))</f>
        <v>5</v>
      </c>
      <c r="N17" s="30">
        <f>IF(G17&gt;20,AU17,IF(G17&gt;13,AT17,IF(G17&gt;3,AS17,IF(G17=0,"",IF(G17&gt;3,"",AR17)))))</f>
        <v>4</v>
      </c>
      <c r="O17" s="30">
        <f>IF(H17&gt;19,AZ17,IF(H17&gt;11,AY17,IF(H17&gt;3,AX17,IF(H17=0,"",IF(H17&gt;3,"",AW17)))))</f>
        <v>4</v>
      </c>
      <c r="P17" s="30">
        <f>IF(I17="физика",BL17,IF(I17="биология",BF17,IF(I17="химия",BR17,IF(I17="литература",BX17,IF(I17="вс.история",CD17,IF(I17="география",CJ17,IF(I17="иностранный",CP17,"")))))))</f>
        <v>3</v>
      </c>
      <c r="Q17" s="19" t="str">
        <f>IF(I17="биология",J17," " )</f>
        <v xml:space="preserve"> </v>
      </c>
      <c r="R17" s="20">
        <f>IF(I17="физика",J17," " )</f>
        <v>11</v>
      </c>
      <c r="S17" s="20" t="str">
        <f>IF(I17="химия",J17," " )</f>
        <v xml:space="preserve"> </v>
      </c>
      <c r="T17" s="20" t="str">
        <f>IF(I17="литература",J17," " )</f>
        <v xml:space="preserve"> </v>
      </c>
      <c r="U17" s="20" t="str">
        <f>IF(I17="вс.история",J17," " )</f>
        <v xml:space="preserve"> </v>
      </c>
      <c r="V17" s="20" t="str">
        <f>IF(I17="география",J17," " )</f>
        <v xml:space="preserve"> </v>
      </c>
      <c r="W17" s="20" t="str">
        <f>IF(I17="иностранный",J17," " )</f>
        <v xml:space="preserve"> </v>
      </c>
      <c r="X17" s="31" t="str">
        <f t="shared" si="0"/>
        <v/>
      </c>
      <c r="Y17" s="31" t="str">
        <f t="shared" si="1"/>
        <v/>
      </c>
      <c r="Z17" s="31" t="str">
        <f t="shared" si="2"/>
        <v/>
      </c>
      <c r="AA17" s="31" t="str">
        <f t="shared" si="3"/>
        <v/>
      </c>
      <c r="AB17" s="31">
        <f t="shared" si="4"/>
        <v>1</v>
      </c>
      <c r="AC17" s="31" t="str">
        <f t="shared" si="5"/>
        <v/>
      </c>
      <c r="AD17" s="31" t="str">
        <f t="shared" si="6"/>
        <v/>
      </c>
      <c r="AG17" s="20" t="s">
        <v>30</v>
      </c>
      <c r="AH17" s="31" t="str">
        <f>IF(E17&gt;20,"",IF(E17&gt;13,"",IF(E17&gt;3,"",2)))</f>
        <v/>
      </c>
      <c r="AI17" s="31" t="str">
        <f>IF(E17&gt;20,"",IF(E17&gt;13,"",IF(E17&gt;3,3,IF(E17&gt;3,"",""))))</f>
        <v/>
      </c>
      <c r="AJ17" s="31">
        <f>IF(E17&gt;20,"",IF(E17&gt;13,4,IF(E17&gt;3,"",IF(E17&gt;3,"",""))))</f>
        <v>4</v>
      </c>
      <c r="AK17" s="31" t="str">
        <f>IF(E17&gt;20,5,IF(E17&gt;13,"",IF(E17&gt;3,"",IF(E17&gt;3,"",""))))</f>
        <v/>
      </c>
      <c r="AL17" s="20" t="s">
        <v>31</v>
      </c>
      <c r="AM17" s="31" t="str">
        <f>IF(F17&gt;17,"",IF(F17&gt;11,"",IF(F17&gt;3,"",2)))</f>
        <v/>
      </c>
      <c r="AN17" s="31" t="str">
        <f>IF(F17&gt;17,"",IF(F17&gt;11,"",IF(F17&gt;3,3,IF(F17&gt;3,"",""))))</f>
        <v/>
      </c>
      <c r="AO17" s="31" t="str">
        <f>IF(F17&gt;17,"",IF(F17&gt;11,4,IF(F17&gt;3,"",IF(F17&gt;3,"",""))))</f>
        <v/>
      </c>
      <c r="AP17" s="31">
        <f>IF(F17&gt;17,5,IF(F17&gt;11,"",IF(F17&gt;3,"",IF(F17&gt;3,"",""))))</f>
        <v>5</v>
      </c>
      <c r="AQ17" s="20" t="s">
        <v>32</v>
      </c>
      <c r="AR17" s="31" t="str">
        <f>IF(G17&gt;20,"",IF(G17&gt;13,"",IF(G17&gt;3,"",2)))</f>
        <v/>
      </c>
      <c r="AS17" s="31" t="str">
        <f>IF(G17&gt;20,"",IF(G17&gt;13,"",IF(G17&gt;3,3,IF(G17&gt;3,"",""))))</f>
        <v/>
      </c>
      <c r="AT17" s="31">
        <f>IF(G17&gt;20,"",IF(G17&gt;13,4,IF(G17&gt;3,"",IF(G17&gt;3,"",""))))</f>
        <v>4</v>
      </c>
      <c r="AU17" s="31" t="str">
        <f>IF(G17&gt;20,5,IF(G17&gt;13,"",IF(G17&gt;3,"",IF(G17&gt;3,"",""))))</f>
        <v/>
      </c>
      <c r="AV17" s="20" t="s">
        <v>33</v>
      </c>
      <c r="AW17" s="31" t="str">
        <f>IF(H17&gt;19,"",IF(H17&gt;11,"",IF(H17&gt;3,"",2)))</f>
        <v/>
      </c>
      <c r="AX17" s="31" t="str">
        <f>IF(H17&gt;19,"",IF(H17&gt;11,"",IF(H17&gt;3,3,IF(H17&gt;3,"",""))))</f>
        <v/>
      </c>
      <c r="AY17" s="31">
        <f>IF(H17&gt;19,"",IF(H17&gt;11,4,IF(H17&gt;3,"",IF(H17&gt;3,"",""))))</f>
        <v>4</v>
      </c>
      <c r="AZ17" s="31" t="str">
        <f>IF(H17&gt;19,5,IF(H17&gt;11,"",IF(H17&gt;3,"",IF(H17&gt;3,"",""))))</f>
        <v/>
      </c>
      <c r="BA17" s="20" t="s">
        <v>34</v>
      </c>
      <c r="BB17" s="31" t="str">
        <f>IF(J17&gt;20,"",IF(J17&gt;13,"",IF(J17&gt;3,"",2)))</f>
        <v/>
      </c>
      <c r="BC17" s="31">
        <f>IF(J17&gt;20,"",IF(J17&gt;13,"",IF(J17&gt;3,3,IF(J17&gt;3,"",""))))</f>
        <v>3</v>
      </c>
      <c r="BD17" s="31" t="str">
        <f>IF(J17&gt;20,"",IF(J17&gt;13,4,IF(J17&gt;3,"",IF(J17&gt;3,"",""))))</f>
        <v/>
      </c>
      <c r="BE17" s="31" t="str">
        <f>IF(J17&gt;20,5,IF(J17&gt;13,"",IF(J17&gt;3,"",IF(J17&gt;3,"",""))))</f>
        <v/>
      </c>
      <c r="BF17" s="31">
        <f>IF(J17&gt;20,BE17,IF(J17&gt;13,BD17,IF(J17&gt;3,BC17,IF(J17=0,"",IF(J17&gt;3,"",BB17)))))</f>
        <v>3</v>
      </c>
      <c r="BG17" s="20" t="s">
        <v>14</v>
      </c>
      <c r="BH17" s="31" t="str">
        <f>IF(J17&gt;19,"",IF(J17&gt;11,"",IF(J17&gt;3,"",2)))</f>
        <v/>
      </c>
      <c r="BI17" s="31">
        <f>IF(J17&gt;19,"",IF(J17&gt;11,"",IF(J17&gt;3,3,IF(J17&gt;3,"",""))))</f>
        <v>3</v>
      </c>
      <c r="BJ17" s="31" t="str">
        <f>IF(J17&gt;19,"",IF(J17&gt;11,4,IF(J17&gt;3,"",IF(J17&gt;3,"",""))))</f>
        <v/>
      </c>
      <c r="BK17" s="31" t="str">
        <f>IF(J17&gt;19,5,IF(J17&gt;11,"",IF(J17&gt;3,"",IF(J17&gt;3,"",""))))</f>
        <v/>
      </c>
      <c r="BL17" s="31">
        <f>IF(J17&gt;19,BK17,IF(J17&gt;11,BJ17,IF(J17&gt;3,BI17,IF(J17=0,"",IF(J17&gt;3,"",BH17)))))</f>
        <v>3</v>
      </c>
      <c r="BM17" s="20" t="s">
        <v>15</v>
      </c>
      <c r="BN17" s="31" t="str">
        <f>IF(J17&gt;19,"",IF(J17&gt;11,"",IF(J17&gt;3,"",2)))</f>
        <v/>
      </c>
      <c r="BO17" s="31">
        <f>IF(J17&gt;19,"",IF(J17&gt;11,"",IF(J17&gt;3,3,IF(J17&gt;3,"",""))))</f>
        <v>3</v>
      </c>
      <c r="BP17" s="31" t="str">
        <f>IF(J17&gt;19,"",IF(J17&gt;11,4,IF(J17&gt;3,"",IF(J17&gt;3,"",""))))</f>
        <v/>
      </c>
      <c r="BQ17" s="31" t="str">
        <f>IF(J17&gt;19,5,IF(J17&gt;11,"",IF(J17&gt;3,"",IF(J17&gt;3,"",""))))</f>
        <v/>
      </c>
      <c r="BR17" s="31">
        <f>IF(J17&gt;19,BQ17,IF(J17&gt;11,BP17,IF(J17&gt;3,BO17,IF(J17=0,"",IF(J17&gt;3,"",BN17)))))</f>
        <v>3</v>
      </c>
      <c r="BS17" s="20" t="s">
        <v>16</v>
      </c>
      <c r="BT17" s="31" t="str">
        <f>IF(J17&gt;20,"",IF(J17&gt;13,"",IF(J17&gt;3,"",2)))</f>
        <v/>
      </c>
      <c r="BU17" s="31">
        <f>IF(J17&gt;20,"",IF(J17&gt;13,"",IF(J17&gt;3,3,IF(J17&gt;3,"",""))))</f>
        <v>3</v>
      </c>
      <c r="BV17" s="31" t="str">
        <f>IF(J17&gt;20,"",IF(J17&gt;13,4,IF(J17&gt;3,"",IF(J17&gt;3,"",""))))</f>
        <v/>
      </c>
      <c r="BW17" s="31" t="str">
        <f>IF(J17&gt;20,5,IF(J17&gt;13,"",IF(J17&gt;3,"",IF(J17&gt;3,"",""))))</f>
        <v/>
      </c>
      <c r="BX17" s="31">
        <f>IF(J17&gt;20,BW17,IF(J17&gt;13,BV17,IF(J17&gt;3,BU17,IF(J17=0,"",IF(J17&gt;3,"",BT17)))))</f>
        <v>3</v>
      </c>
      <c r="BY17" s="20" t="s">
        <v>35</v>
      </c>
      <c r="BZ17" s="31" t="str">
        <f>IF(J17&gt;20,"",IF(J17&gt;13,"",IF(J17&gt;3,"",2)))</f>
        <v/>
      </c>
      <c r="CA17" s="31">
        <f>IF(J17&gt;20,"",IF(J17&gt;13,"",IF(J17&gt;3,3,IF(J17&gt;3,"",""))))</f>
        <v>3</v>
      </c>
      <c r="CB17" s="31" t="str">
        <f>IF(J17&gt;20,"",IF(J17&gt;13,4,IF(J17&gt;3,"",IF(J17&gt;3,"",""))))</f>
        <v/>
      </c>
      <c r="CC17" s="31" t="str">
        <f>IF(J17&gt;20,5,IF(J17&gt;13,"",IF(J17&gt;3,"",IF(J17&gt;3,"",""))))</f>
        <v/>
      </c>
      <c r="CD17" s="31">
        <f>IF(J17&gt;20,CC17,IF(J17&gt;13,CB17,IF(J17&gt;3,CA17,IF(J17=0,"",IF(J17&gt;3,"",BZ17)))))</f>
        <v>3</v>
      </c>
      <c r="CE17" s="20" t="s">
        <v>29</v>
      </c>
      <c r="CF17" s="31" t="str">
        <f>IF(J17&gt;20,"",IF(J17&gt;13,"",IF(J17&gt;3,"",2)))</f>
        <v/>
      </c>
      <c r="CG17" s="31">
        <f>IF(J17&gt;20,"",IF(J17&gt;13,"",IF(J17&gt;3,3,IF(J17&gt;3,"",""))))</f>
        <v>3</v>
      </c>
      <c r="CH17" s="31" t="str">
        <f>IF(J17&gt;20,"",IF(J17&gt;13,4,IF(J17&gt;3,"",IF(J17&gt;3,"",""))))</f>
        <v/>
      </c>
      <c r="CI17" s="31" t="str">
        <f>IF(J17&gt;20,5,IF(J17&gt;13,"",IF(J17&gt;3,"",IF(J17&gt;3,"",""))))</f>
        <v/>
      </c>
      <c r="CJ17" s="31">
        <f>IF(J17&gt;20,CI17,IF(J17&gt;13,CH17,IF(J17&gt;3,CG17,IF(J17=0,"",IF(J17&gt;3,"",CF17)))))</f>
        <v>3</v>
      </c>
      <c r="CK17" s="20" t="s">
        <v>36</v>
      </c>
      <c r="CL17" s="31" t="str">
        <f>IF(J17&gt;20,"",IF(J17&gt;13,"",IF(J17&gt;3,"",2)))</f>
        <v/>
      </c>
      <c r="CM17" s="31">
        <f>IF(J17&gt;20,"",IF(J17&gt;13,"",IF(J17&gt;3,3,IF(J17&gt;3,"",""))))</f>
        <v>3</v>
      </c>
      <c r="CN17" s="31" t="str">
        <f>IF(J17&gt;20,"",IF(J17&gt;13,4,IF(J17&gt;3,"",IF(J17&gt;3,"",""))))</f>
        <v/>
      </c>
      <c r="CO17" s="31" t="str">
        <f>IF(J17&gt;20,5,IF(J17&gt;13,"",IF(J17&gt;3,"",IF(J17&gt;3,"",""))))</f>
        <v/>
      </c>
      <c r="CP17" s="31">
        <f>IF(J17&gt;20,CO17,IF(J17&gt;13,CN17,IF(J17&gt;3,CM17,IF(J17=0,"",IF(J17&gt;3,"",CL17)))))</f>
        <v>3</v>
      </c>
      <c r="CQ17" s="21">
        <f>K17-F17</f>
        <v>58</v>
      </c>
      <c r="CR17" s="22" t="str">
        <f>IF(CQ17=0," ",IF(CQ17&gt;=50, "",IF(D17="ж","не прошла",IF(D17="м","не прошёл"))))</f>
        <v/>
      </c>
    </row>
    <row r="18" spans="1:96" ht="15.75" customHeight="1" x14ac:dyDescent="0.25">
      <c r="A18" s="23">
        <f>'[1]Впишите фамилии!'!A74</f>
        <v>15</v>
      </c>
      <c r="B18" s="24" t="str">
        <f>'[1]Впишите фамилии!'!B74</f>
        <v>а</v>
      </c>
      <c r="C18" s="23" t="str">
        <f>'[1]Впишите фамилии!'!C74</f>
        <v>Манат Наргиз</v>
      </c>
      <c r="D18" s="25" t="str">
        <f>'[1]Впишите фамилии!'!D74</f>
        <v>ж</v>
      </c>
      <c r="E18" s="26">
        <v>7</v>
      </c>
      <c r="F18" s="26">
        <v>21</v>
      </c>
      <c r="G18" s="26">
        <v>9</v>
      </c>
      <c r="H18" s="27">
        <v>14</v>
      </c>
      <c r="I18" s="28" t="s">
        <v>37</v>
      </c>
      <c r="J18" s="29">
        <v>19</v>
      </c>
      <c r="K18" s="14">
        <f>E18+F18+G18+H18+J18</f>
        <v>70</v>
      </c>
      <c r="L18" s="30">
        <f>IF(E18&gt;20,AK18,IF(E18&gt;13,AJ18,IF(E18=0,"",IF(E18&gt;3,AI18,IF(E18&gt;3,"",AH18)))))</f>
        <v>3</v>
      </c>
      <c r="M18" s="30">
        <f>IF(F18&gt;17,AP18,IF(F18&gt;11,AO18,IF(F18&gt;3,AN18,IF(F18=0,"",IF(F18&gt;3,"",AM18)))))</f>
        <v>5</v>
      </c>
      <c r="N18" s="30">
        <f>IF(G18&gt;20,AU18,IF(G18&gt;13,AT18,IF(G18&gt;3,AS18,IF(G18=0,"",IF(G18&gt;3,"",AR18)))))</f>
        <v>3</v>
      </c>
      <c r="O18" s="30">
        <f>IF(H18&gt;19,AZ18,IF(H18&gt;11,AY18,IF(H18&gt;3,AX18,IF(H18=0,"",IF(H18&gt;3,"",AW18)))))</f>
        <v>4</v>
      </c>
      <c r="P18" s="30">
        <f>IF(I18="физика",BL18,IF(I18="биология",BF18,IF(I18="химия",BR18,IF(I18="литература",BX18,IF(I18="вс.история",CD18,IF(I18="география",CJ18,IF(I18="иностранный",CP18,"")))))))</f>
        <v>4</v>
      </c>
      <c r="Q18" s="19" t="str">
        <f>IF(I18="биология",J18," " )</f>
        <v xml:space="preserve"> </v>
      </c>
      <c r="R18" s="20" t="str">
        <f>IF(I18="физика",J18," " )</f>
        <v xml:space="preserve"> </v>
      </c>
      <c r="S18" s="20" t="str">
        <f>IF(I18="химия",J18," " )</f>
        <v xml:space="preserve"> </v>
      </c>
      <c r="T18" s="20" t="str">
        <f>IF(I18="литература",J18," " )</f>
        <v xml:space="preserve"> </v>
      </c>
      <c r="U18" s="20" t="str">
        <f>IF(I18="вс.история",J18," " )</f>
        <v xml:space="preserve"> </v>
      </c>
      <c r="V18" s="20" t="str">
        <f>IF(I18="география",J18," " )</f>
        <v xml:space="preserve"> </v>
      </c>
      <c r="W18" s="20">
        <f>IF(I18="иностранный",J18," " )</f>
        <v>19</v>
      </c>
      <c r="X18" s="31" t="str">
        <f t="shared" si="0"/>
        <v/>
      </c>
      <c r="Y18" s="31" t="str">
        <f t="shared" si="1"/>
        <v/>
      </c>
      <c r="Z18" s="31">
        <f t="shared" si="2"/>
        <v>1</v>
      </c>
      <c r="AA18" s="31" t="str">
        <f t="shared" si="3"/>
        <v/>
      </c>
      <c r="AB18" s="31" t="str">
        <f t="shared" si="4"/>
        <v/>
      </c>
      <c r="AC18" s="31" t="str">
        <f t="shared" si="5"/>
        <v/>
      </c>
      <c r="AD18" s="31" t="str">
        <f t="shared" si="6"/>
        <v/>
      </c>
      <c r="AG18" s="20" t="s">
        <v>30</v>
      </c>
      <c r="AH18" s="31" t="str">
        <f>IF(E18&gt;20,"",IF(E18&gt;13,"",IF(E18&gt;3,"",2)))</f>
        <v/>
      </c>
      <c r="AI18" s="31">
        <f>IF(E18&gt;20,"",IF(E18&gt;13,"",IF(E18&gt;3,3,IF(E18&gt;3,"",""))))</f>
        <v>3</v>
      </c>
      <c r="AJ18" s="31" t="str">
        <f>IF(E18&gt;20,"",IF(E18&gt;13,4,IF(E18&gt;3,"",IF(E18&gt;3,"",""))))</f>
        <v/>
      </c>
      <c r="AK18" s="31" t="str">
        <f>IF(E18&gt;20,5,IF(E18&gt;13,"",IF(E18&gt;3,"",IF(E18&gt;3,"",""))))</f>
        <v/>
      </c>
      <c r="AL18" s="20" t="s">
        <v>31</v>
      </c>
      <c r="AM18" s="31" t="str">
        <f>IF(F18&gt;17,"",IF(F18&gt;11,"",IF(F18&gt;3,"",2)))</f>
        <v/>
      </c>
      <c r="AN18" s="31" t="str">
        <f>IF(F18&gt;17,"",IF(F18&gt;11,"",IF(F18&gt;3,3,IF(F18&gt;3,"",""))))</f>
        <v/>
      </c>
      <c r="AO18" s="31" t="str">
        <f>IF(F18&gt;17,"",IF(F18&gt;11,4,IF(F18&gt;3,"",IF(F18&gt;3,"",""))))</f>
        <v/>
      </c>
      <c r="AP18" s="31">
        <f>IF(F18&gt;17,5,IF(F18&gt;11,"",IF(F18&gt;3,"",IF(F18&gt;3,"",""))))</f>
        <v>5</v>
      </c>
      <c r="AQ18" s="20" t="s">
        <v>32</v>
      </c>
      <c r="AR18" s="31" t="str">
        <f>IF(G18&gt;20,"",IF(G18&gt;13,"",IF(G18&gt;3,"",2)))</f>
        <v/>
      </c>
      <c r="AS18" s="31">
        <f>IF(G18&gt;20,"",IF(G18&gt;13,"",IF(G18&gt;3,3,IF(G18&gt;3,"",""))))</f>
        <v>3</v>
      </c>
      <c r="AT18" s="31" t="str">
        <f>IF(G18&gt;20,"",IF(G18&gt;13,4,IF(G18&gt;3,"",IF(G18&gt;3,"",""))))</f>
        <v/>
      </c>
      <c r="AU18" s="31" t="str">
        <f>IF(G18&gt;20,5,IF(G18&gt;13,"",IF(G18&gt;3,"",IF(G18&gt;3,"",""))))</f>
        <v/>
      </c>
      <c r="AV18" s="20" t="s">
        <v>33</v>
      </c>
      <c r="AW18" s="31" t="str">
        <f>IF(H18&gt;19,"",IF(H18&gt;11,"",IF(H18&gt;3,"",2)))</f>
        <v/>
      </c>
      <c r="AX18" s="31" t="str">
        <f>IF(H18&gt;19,"",IF(H18&gt;11,"",IF(H18&gt;3,3,IF(H18&gt;3,"",""))))</f>
        <v/>
      </c>
      <c r="AY18" s="31">
        <f>IF(H18&gt;19,"",IF(H18&gt;11,4,IF(H18&gt;3,"",IF(H18&gt;3,"",""))))</f>
        <v>4</v>
      </c>
      <c r="AZ18" s="31" t="str">
        <f>IF(H18&gt;19,5,IF(H18&gt;11,"",IF(H18&gt;3,"",IF(H18&gt;3,"",""))))</f>
        <v/>
      </c>
      <c r="BA18" s="20" t="s">
        <v>34</v>
      </c>
      <c r="BB18" s="31" t="str">
        <f>IF(J18&gt;20,"",IF(J18&gt;13,"",IF(J18&gt;3,"",2)))</f>
        <v/>
      </c>
      <c r="BC18" s="31" t="str">
        <f>IF(J18&gt;20,"",IF(J18&gt;13,"",IF(J18&gt;3,3,IF(J18&gt;3,"",""))))</f>
        <v/>
      </c>
      <c r="BD18" s="31">
        <f>IF(J18&gt;20,"",IF(J18&gt;13,4,IF(J18&gt;3,"",IF(J18&gt;3,"",""))))</f>
        <v>4</v>
      </c>
      <c r="BE18" s="31" t="str">
        <f>IF(J18&gt;20,5,IF(J18&gt;13,"",IF(J18&gt;3,"",IF(J18&gt;3,"",""))))</f>
        <v/>
      </c>
      <c r="BF18" s="31">
        <f>IF(J18&gt;20,BE18,IF(J18&gt;13,BD18,IF(J18&gt;3,BC18,IF(J18=0,"",IF(J18&gt;3,"",BB18)))))</f>
        <v>4</v>
      </c>
      <c r="BG18" s="20" t="s">
        <v>14</v>
      </c>
      <c r="BH18" s="31" t="str">
        <f>IF(J18&gt;19,"",IF(J18&gt;11,"",IF(J18&gt;3,"",2)))</f>
        <v/>
      </c>
      <c r="BI18" s="31" t="str">
        <f>IF(J18&gt;19,"",IF(J18&gt;11,"",IF(J18&gt;3,3,IF(J18&gt;3,"",""))))</f>
        <v/>
      </c>
      <c r="BJ18" s="31">
        <f>IF(J18&gt;19,"",IF(J18&gt;11,4,IF(J18&gt;3,"",IF(J18&gt;3,"",""))))</f>
        <v>4</v>
      </c>
      <c r="BK18" s="31" t="str">
        <f>IF(J18&gt;19,5,IF(J18&gt;11,"",IF(J18&gt;3,"",IF(J18&gt;3,"",""))))</f>
        <v/>
      </c>
      <c r="BL18" s="31">
        <f>IF(J18&gt;19,BK18,IF(J18&gt;11,BJ18,IF(J18&gt;3,BI18,IF(J18=0,"",IF(J18&gt;3,"",BH18)))))</f>
        <v>4</v>
      </c>
      <c r="BM18" s="20" t="s">
        <v>15</v>
      </c>
      <c r="BN18" s="31" t="str">
        <f>IF(J18&gt;19,"",IF(J18&gt;11,"",IF(J18&gt;3,"",2)))</f>
        <v/>
      </c>
      <c r="BO18" s="31" t="str">
        <f>IF(J18&gt;19,"",IF(J18&gt;11,"",IF(J18&gt;3,3,IF(J18&gt;3,"",""))))</f>
        <v/>
      </c>
      <c r="BP18" s="31">
        <f>IF(J18&gt;19,"",IF(J18&gt;11,4,IF(J18&gt;3,"",IF(J18&gt;3,"",""))))</f>
        <v>4</v>
      </c>
      <c r="BQ18" s="31" t="str">
        <f>IF(J18&gt;19,5,IF(J18&gt;11,"",IF(J18&gt;3,"",IF(J18&gt;3,"",""))))</f>
        <v/>
      </c>
      <c r="BR18" s="31">
        <f>IF(J18&gt;19,BQ18,IF(J18&gt;11,BP18,IF(J18&gt;3,BO18,IF(J18=0,"",IF(J18&gt;3,"",BN18)))))</f>
        <v>4</v>
      </c>
      <c r="BS18" s="20" t="s">
        <v>16</v>
      </c>
      <c r="BT18" s="31" t="str">
        <f>IF(J18&gt;20,"",IF(J18&gt;13,"",IF(J18&gt;3,"",2)))</f>
        <v/>
      </c>
      <c r="BU18" s="31" t="str">
        <f>IF(J18&gt;20,"",IF(J18&gt;13,"",IF(J18&gt;3,3,IF(J18&gt;3,"",""))))</f>
        <v/>
      </c>
      <c r="BV18" s="31">
        <f>IF(J18&gt;20,"",IF(J18&gt;13,4,IF(J18&gt;3,"",IF(J18&gt;3,"",""))))</f>
        <v>4</v>
      </c>
      <c r="BW18" s="31" t="str">
        <f>IF(J18&gt;20,5,IF(J18&gt;13,"",IF(J18&gt;3,"",IF(J18&gt;3,"",""))))</f>
        <v/>
      </c>
      <c r="BX18" s="31">
        <f>IF(J18&gt;20,BW18,IF(J18&gt;13,BV18,IF(J18&gt;3,BU18,IF(J18=0,"",IF(J18&gt;3,"",BT18)))))</f>
        <v>4</v>
      </c>
      <c r="BY18" s="20" t="s">
        <v>35</v>
      </c>
      <c r="BZ18" s="31" t="str">
        <f>IF(J18&gt;20,"",IF(J18&gt;13,"",IF(J18&gt;3,"",2)))</f>
        <v/>
      </c>
      <c r="CA18" s="31" t="str">
        <f>IF(J18&gt;20,"",IF(J18&gt;13,"",IF(J18&gt;3,3,IF(J18&gt;3,"",""))))</f>
        <v/>
      </c>
      <c r="CB18" s="31">
        <f>IF(J18&gt;20,"",IF(J18&gt;13,4,IF(J18&gt;3,"",IF(J18&gt;3,"",""))))</f>
        <v>4</v>
      </c>
      <c r="CC18" s="31" t="str">
        <f>IF(J18&gt;20,5,IF(J18&gt;13,"",IF(J18&gt;3,"",IF(J18&gt;3,"",""))))</f>
        <v/>
      </c>
      <c r="CD18" s="31">
        <f>IF(J18&gt;20,CC18,IF(J18&gt;13,CB18,IF(J18&gt;3,CA18,IF(J18=0,"",IF(J18&gt;3,"",BZ18)))))</f>
        <v>4</v>
      </c>
      <c r="CE18" s="20" t="s">
        <v>29</v>
      </c>
      <c r="CF18" s="31" t="str">
        <f>IF(J18&gt;20,"",IF(J18&gt;13,"",IF(J18&gt;3,"",2)))</f>
        <v/>
      </c>
      <c r="CG18" s="31" t="str">
        <f>IF(J18&gt;20,"",IF(J18&gt;13,"",IF(J18&gt;3,3,IF(J18&gt;3,"",""))))</f>
        <v/>
      </c>
      <c r="CH18" s="31">
        <f>IF(J18&gt;20,"",IF(J18&gt;13,4,IF(J18&gt;3,"",IF(J18&gt;3,"",""))))</f>
        <v>4</v>
      </c>
      <c r="CI18" s="31" t="str">
        <f>IF(J18&gt;20,5,IF(J18&gt;13,"",IF(J18&gt;3,"",IF(J18&gt;3,"",""))))</f>
        <v/>
      </c>
      <c r="CJ18" s="31">
        <f>IF(J18&gt;20,CI18,IF(J18&gt;13,CH18,IF(J18&gt;3,CG18,IF(J18=0,"",IF(J18&gt;3,"",CF18)))))</f>
        <v>4</v>
      </c>
      <c r="CK18" s="20" t="s">
        <v>36</v>
      </c>
      <c r="CL18" s="31" t="str">
        <f>IF(J18&gt;20,"",IF(J18&gt;13,"",IF(J18&gt;3,"",2)))</f>
        <v/>
      </c>
      <c r="CM18" s="31" t="str">
        <f>IF(J18&gt;20,"",IF(J18&gt;13,"",IF(J18&gt;3,3,IF(J18&gt;3,"",""))))</f>
        <v/>
      </c>
      <c r="CN18" s="31">
        <f>IF(J18&gt;20,"",IF(J18&gt;13,4,IF(J18&gt;3,"",IF(J18&gt;3,"",""))))</f>
        <v>4</v>
      </c>
      <c r="CO18" s="31" t="str">
        <f>IF(J18&gt;20,5,IF(J18&gt;13,"",IF(J18&gt;3,"",IF(J18&gt;3,"",""))))</f>
        <v/>
      </c>
      <c r="CP18" s="31">
        <f>IF(J18&gt;20,CO18,IF(J18&gt;13,CN18,IF(J18&gt;3,CM18,IF(J18=0,"",IF(J18&gt;3,"",CL18)))))</f>
        <v>4</v>
      </c>
      <c r="CQ18" s="21">
        <f>K18-F18</f>
        <v>49</v>
      </c>
      <c r="CR18" s="22" t="str">
        <f>IF(CQ18=0," ",IF(CQ18&gt;=50, "",IF(D18="ж","не прошла",IF(D18="м","не прошёл"))))</f>
        <v>не прошла</v>
      </c>
    </row>
    <row r="19" spans="1:96" ht="15" x14ac:dyDescent="0.25">
      <c r="A19" s="23">
        <f>'[1]Впишите фамилии!'!A75</f>
        <v>16</v>
      </c>
      <c r="B19" s="24" t="str">
        <f>'[1]Впишите фамилии!'!B75</f>
        <v>а</v>
      </c>
      <c r="C19" s="23" t="str">
        <f>'[1]Впишите фамилии!'!C75</f>
        <v>Малышко Артур</v>
      </c>
      <c r="D19" s="25" t="str">
        <f>'[1]Впишите фамилии!'!D75</f>
        <v>м</v>
      </c>
      <c r="E19" s="26">
        <v>17</v>
      </c>
      <c r="F19" s="26">
        <v>12</v>
      </c>
      <c r="G19" s="26">
        <v>13</v>
      </c>
      <c r="H19" s="27">
        <v>22</v>
      </c>
      <c r="I19" s="28" t="s">
        <v>34</v>
      </c>
      <c r="J19" s="29">
        <v>21</v>
      </c>
      <c r="K19" s="14">
        <f>E19+F19+G19+H19+J19</f>
        <v>85</v>
      </c>
      <c r="L19" s="30">
        <f>IF(E19&gt;20,AK19,IF(E19&gt;13,AJ19,IF(E19=0,"",IF(E19&gt;3,AI19,IF(E19&gt;3,"",AH19)))))</f>
        <v>4</v>
      </c>
      <c r="M19" s="30">
        <f>IF(F19&gt;17,AP19,IF(F19&gt;11,AO19,IF(F19&gt;3,AN19,IF(F19=0,"",IF(F19&gt;3,"",AM19)))))</f>
        <v>4</v>
      </c>
      <c r="N19" s="30">
        <f>IF(G19&gt;20,AU19,IF(G19&gt;13,AT19,IF(G19&gt;3,AS19,IF(G19=0,"",IF(G19&gt;3,"",AR19)))))</f>
        <v>3</v>
      </c>
      <c r="O19" s="30">
        <f>IF(H19&gt;19,AZ19,IF(H19&gt;11,AY19,IF(H19&gt;3,AX19,IF(H19=0,"",IF(H19&gt;3,"",AW19)))))</f>
        <v>5</v>
      </c>
      <c r="P19" s="30">
        <f>IF(I19="физика",BL19,IF(I19="биология",BF19,IF(I19="химия",BR19,IF(I19="литература",BX19,IF(I19="вс.история",CD19,IF(I19="география",CJ19,IF(I19="иностранный",CP19,"")))))))</f>
        <v>5</v>
      </c>
      <c r="Q19" s="19">
        <f>IF(I19="биология",J19," " )</f>
        <v>21</v>
      </c>
      <c r="R19" s="20" t="str">
        <f>IF(I19="физика",J19," " )</f>
        <v xml:space="preserve"> </v>
      </c>
      <c r="S19" s="20" t="str">
        <f>IF(I19="химия",J19," " )</f>
        <v xml:space="preserve"> </v>
      </c>
      <c r="T19" s="20" t="str">
        <f>IF(I19="литература",J19," " )</f>
        <v xml:space="preserve"> </v>
      </c>
      <c r="U19" s="20" t="str">
        <f>IF(I19="вс.история",J19," " )</f>
        <v xml:space="preserve"> </v>
      </c>
      <c r="V19" s="20" t="str">
        <f>IF(I19="география",J19," " )</f>
        <v xml:space="preserve"> </v>
      </c>
      <c r="W19" s="20" t="str">
        <f>IF(I19="иностранный",J19," " )</f>
        <v xml:space="preserve"> </v>
      </c>
      <c r="X19" s="31" t="str">
        <f t="shared" si="0"/>
        <v/>
      </c>
      <c r="Y19" s="31" t="str">
        <f t="shared" si="1"/>
        <v/>
      </c>
      <c r="Z19" s="31" t="str">
        <f t="shared" si="2"/>
        <v/>
      </c>
      <c r="AA19" s="31" t="str">
        <f t="shared" si="3"/>
        <v/>
      </c>
      <c r="AB19" s="31">
        <f t="shared" si="4"/>
        <v>1</v>
      </c>
      <c r="AC19" s="31" t="str">
        <f t="shared" si="5"/>
        <v/>
      </c>
      <c r="AD19" s="31" t="str">
        <f t="shared" si="6"/>
        <v/>
      </c>
      <c r="AG19" s="20" t="s">
        <v>30</v>
      </c>
      <c r="AH19" s="31" t="str">
        <f>IF(E19&gt;20,"",IF(E19&gt;13,"",IF(E19&gt;3,"",2)))</f>
        <v/>
      </c>
      <c r="AI19" s="31" t="str">
        <f>IF(E19&gt;20,"",IF(E19&gt;13,"",IF(E19&gt;3,3,IF(E19&gt;3,"",""))))</f>
        <v/>
      </c>
      <c r="AJ19" s="31">
        <f>IF(E19&gt;20,"",IF(E19&gt;13,4,IF(E19&gt;3,"",IF(E19&gt;3,"",""))))</f>
        <v>4</v>
      </c>
      <c r="AK19" s="31" t="str">
        <f>IF(E19&gt;20,5,IF(E19&gt;13,"",IF(E19&gt;3,"",IF(E19&gt;3,"",""))))</f>
        <v/>
      </c>
      <c r="AL19" s="20" t="s">
        <v>31</v>
      </c>
      <c r="AM19" s="31" t="str">
        <f>IF(F19&gt;17,"",IF(F19&gt;11,"",IF(F19&gt;3,"",2)))</f>
        <v/>
      </c>
      <c r="AN19" s="31" t="str">
        <f>IF(F19&gt;17,"",IF(F19&gt;11,"",IF(F19&gt;3,3,IF(F19&gt;3,"",""))))</f>
        <v/>
      </c>
      <c r="AO19" s="31">
        <f>IF(F19&gt;17,"",IF(F19&gt;11,4,IF(F19&gt;3,"",IF(F19&gt;3,"",""))))</f>
        <v>4</v>
      </c>
      <c r="AP19" s="31" t="str">
        <f>IF(F19&gt;17,5,IF(F19&gt;11,"",IF(F19&gt;3,"",IF(F19&gt;3,"",""))))</f>
        <v/>
      </c>
      <c r="AQ19" s="20" t="s">
        <v>32</v>
      </c>
      <c r="AR19" s="31" t="str">
        <f>IF(G19&gt;20,"",IF(G19&gt;13,"",IF(G19&gt;3,"",2)))</f>
        <v/>
      </c>
      <c r="AS19" s="31">
        <f>IF(G19&gt;20,"",IF(G19&gt;13,"",IF(G19&gt;3,3,IF(G19&gt;3,"",""))))</f>
        <v>3</v>
      </c>
      <c r="AT19" s="31" t="str">
        <f>IF(G19&gt;20,"",IF(G19&gt;13,4,IF(G19&gt;3,"",IF(G19&gt;3,"",""))))</f>
        <v/>
      </c>
      <c r="AU19" s="31" t="str">
        <f>IF(G19&gt;20,5,IF(G19&gt;13,"",IF(G19&gt;3,"",IF(G19&gt;3,"",""))))</f>
        <v/>
      </c>
      <c r="AV19" s="20" t="s">
        <v>33</v>
      </c>
      <c r="AW19" s="31" t="str">
        <f>IF(H19&gt;19,"",IF(H19&gt;11,"",IF(H19&gt;3,"",2)))</f>
        <v/>
      </c>
      <c r="AX19" s="31" t="str">
        <f>IF(H19&gt;19,"",IF(H19&gt;11,"",IF(H19&gt;3,3,IF(H19&gt;3,"",""))))</f>
        <v/>
      </c>
      <c r="AY19" s="31" t="str">
        <f>IF(H19&gt;19,"",IF(H19&gt;11,4,IF(H19&gt;3,"",IF(H19&gt;3,"",""))))</f>
        <v/>
      </c>
      <c r="AZ19" s="31">
        <f>IF(H19&gt;19,5,IF(H19&gt;11,"",IF(H19&gt;3,"",IF(H19&gt;3,"",""))))</f>
        <v>5</v>
      </c>
      <c r="BA19" s="20" t="s">
        <v>34</v>
      </c>
      <c r="BB19" s="31" t="str">
        <f>IF(J19&gt;20,"",IF(J19&gt;13,"",IF(J19&gt;3,"",2)))</f>
        <v/>
      </c>
      <c r="BC19" s="31" t="str">
        <f>IF(J19&gt;20,"",IF(J19&gt;13,"",IF(J19&gt;3,3,IF(J19&gt;3,"",""))))</f>
        <v/>
      </c>
      <c r="BD19" s="31" t="str">
        <f>IF(J19&gt;20,"",IF(J19&gt;13,4,IF(J19&gt;3,"",IF(J19&gt;3,"",""))))</f>
        <v/>
      </c>
      <c r="BE19" s="31">
        <f>IF(J19&gt;20,5,IF(J19&gt;13,"",IF(J19&gt;3,"",IF(J19&gt;3,"",""))))</f>
        <v>5</v>
      </c>
      <c r="BF19" s="31">
        <f>IF(J19&gt;20,BE19,IF(J19&gt;13,BD19,IF(J19&gt;3,BC19,IF(J19=0,"",IF(J19&gt;3,"",BB19)))))</f>
        <v>5</v>
      </c>
      <c r="BG19" s="20" t="s">
        <v>14</v>
      </c>
      <c r="BH19" s="31" t="str">
        <f>IF(J19&gt;19,"",IF(J19&gt;11,"",IF(J19&gt;3,"",2)))</f>
        <v/>
      </c>
      <c r="BI19" s="31" t="str">
        <f>IF(J19&gt;19,"",IF(J19&gt;11,"",IF(J19&gt;3,3,IF(J19&gt;3,"",""))))</f>
        <v/>
      </c>
      <c r="BJ19" s="31" t="str">
        <f>IF(J19&gt;19,"",IF(J19&gt;11,4,IF(J19&gt;3,"",IF(J19&gt;3,"",""))))</f>
        <v/>
      </c>
      <c r="BK19" s="31">
        <f>IF(J19&gt;19,5,IF(J19&gt;11,"",IF(J19&gt;3,"",IF(J19&gt;3,"",""))))</f>
        <v>5</v>
      </c>
      <c r="BL19" s="31">
        <f>IF(J19&gt;19,BK19,IF(J19&gt;11,BJ19,IF(J19&gt;3,BI19,IF(J19=0,"",IF(J19&gt;3,"",BH19)))))</f>
        <v>5</v>
      </c>
      <c r="BM19" s="20" t="s">
        <v>15</v>
      </c>
      <c r="BN19" s="31" t="str">
        <f>IF(J19&gt;19,"",IF(J19&gt;11,"",IF(J19&gt;3,"",2)))</f>
        <v/>
      </c>
      <c r="BO19" s="31" t="str">
        <f>IF(J19&gt;19,"",IF(J19&gt;11,"",IF(J19&gt;3,3,IF(J19&gt;3,"",""))))</f>
        <v/>
      </c>
      <c r="BP19" s="31" t="str">
        <f>IF(J19&gt;19,"",IF(J19&gt;11,4,IF(J19&gt;3,"",IF(J19&gt;3,"",""))))</f>
        <v/>
      </c>
      <c r="BQ19" s="31">
        <f>IF(J19&gt;19,5,IF(J19&gt;11,"",IF(J19&gt;3,"",IF(J19&gt;3,"",""))))</f>
        <v>5</v>
      </c>
      <c r="BR19" s="31">
        <f>IF(J19&gt;19,BQ19,IF(J19&gt;11,BP19,IF(J19&gt;3,BO19,IF(J19=0,"",IF(J19&gt;3,"",BN19)))))</f>
        <v>5</v>
      </c>
      <c r="BS19" s="20" t="s">
        <v>16</v>
      </c>
      <c r="BT19" s="31" t="str">
        <f>IF(J19&gt;20,"",IF(J19&gt;13,"",IF(J19&gt;3,"",2)))</f>
        <v/>
      </c>
      <c r="BU19" s="31" t="str">
        <f>IF(J19&gt;20,"",IF(J19&gt;13,"",IF(J19&gt;3,3,IF(J19&gt;3,"",""))))</f>
        <v/>
      </c>
      <c r="BV19" s="31" t="str">
        <f>IF(J19&gt;20,"",IF(J19&gt;13,4,IF(J19&gt;3,"",IF(J19&gt;3,"",""))))</f>
        <v/>
      </c>
      <c r="BW19" s="31">
        <f>IF(J19&gt;20,5,IF(J19&gt;13,"",IF(J19&gt;3,"",IF(J19&gt;3,"",""))))</f>
        <v>5</v>
      </c>
      <c r="BX19" s="31">
        <f>IF(J19&gt;20,BW19,IF(J19&gt;13,BV19,IF(J19&gt;3,BU19,IF(J19=0,"",IF(J19&gt;3,"",BT19)))))</f>
        <v>5</v>
      </c>
      <c r="BY19" s="20" t="s">
        <v>35</v>
      </c>
      <c r="BZ19" s="31" t="str">
        <f>IF(J19&gt;20,"",IF(J19&gt;13,"",IF(J19&gt;3,"",2)))</f>
        <v/>
      </c>
      <c r="CA19" s="31" t="str">
        <f>IF(J19&gt;20,"",IF(J19&gt;13,"",IF(J19&gt;3,3,IF(J19&gt;3,"",""))))</f>
        <v/>
      </c>
      <c r="CB19" s="31" t="str">
        <f>IF(J19&gt;20,"",IF(J19&gt;13,4,IF(J19&gt;3,"",IF(J19&gt;3,"",""))))</f>
        <v/>
      </c>
      <c r="CC19" s="31">
        <f>IF(J19&gt;20,5,IF(J19&gt;13,"",IF(J19&gt;3,"",IF(J19&gt;3,"",""))))</f>
        <v>5</v>
      </c>
      <c r="CD19" s="31">
        <f>IF(J19&gt;20,CC19,IF(J19&gt;13,CB19,IF(J19&gt;3,CA19,IF(J19=0,"",IF(J19&gt;3,"",BZ19)))))</f>
        <v>5</v>
      </c>
      <c r="CE19" s="20" t="s">
        <v>29</v>
      </c>
      <c r="CF19" s="31" t="str">
        <f>IF(J19&gt;20,"",IF(J19&gt;13,"",IF(J19&gt;3,"",2)))</f>
        <v/>
      </c>
      <c r="CG19" s="31" t="str">
        <f>IF(J19&gt;20,"",IF(J19&gt;13,"",IF(J19&gt;3,3,IF(J19&gt;3,"",""))))</f>
        <v/>
      </c>
      <c r="CH19" s="31" t="str">
        <f>IF(J19&gt;20,"",IF(J19&gt;13,4,IF(J19&gt;3,"",IF(J19&gt;3,"",""))))</f>
        <v/>
      </c>
      <c r="CI19" s="31">
        <f>IF(J19&gt;20,5,IF(J19&gt;13,"",IF(J19&gt;3,"",IF(J19&gt;3,"",""))))</f>
        <v>5</v>
      </c>
      <c r="CJ19" s="31">
        <f>IF(J19&gt;20,CI19,IF(J19&gt;13,CH19,IF(J19&gt;3,CG19,IF(J19=0,"",IF(J19&gt;3,"",CF19)))))</f>
        <v>5</v>
      </c>
      <c r="CK19" s="20" t="s">
        <v>36</v>
      </c>
      <c r="CL19" s="31" t="str">
        <f>IF(J19&gt;20,"",IF(J19&gt;13,"",IF(J19&gt;3,"",2)))</f>
        <v/>
      </c>
      <c r="CM19" s="31" t="str">
        <f>IF(J19&gt;20,"",IF(J19&gt;13,"",IF(J19&gt;3,3,IF(J19&gt;3,"",""))))</f>
        <v/>
      </c>
      <c r="CN19" s="31" t="str">
        <f>IF(J19&gt;20,"",IF(J19&gt;13,4,IF(J19&gt;3,"",IF(J19&gt;3,"",""))))</f>
        <v/>
      </c>
      <c r="CO19" s="31">
        <f>IF(J19&gt;20,5,IF(J19&gt;13,"",IF(J19&gt;3,"",IF(J19&gt;3,"",""))))</f>
        <v>5</v>
      </c>
      <c r="CP19" s="31">
        <f>IF(J19&gt;20,CO19,IF(J19&gt;13,CN19,IF(J19&gt;3,CM19,IF(J19=0,"",IF(J19&gt;3,"",CL19)))))</f>
        <v>5</v>
      </c>
      <c r="CQ19" s="21">
        <f>K19-F19</f>
        <v>73</v>
      </c>
      <c r="CR19" s="22" t="str">
        <f>IF(CQ19=0," ",IF(CQ19&gt;=50, "",IF(D19="ж","не прошла",IF(D19="м","не прошёл"))))</f>
        <v/>
      </c>
    </row>
    <row r="20" spans="1:96" ht="15" x14ac:dyDescent="0.25">
      <c r="A20" s="23">
        <f>'[1]Впишите фамилии!'!A76</f>
        <v>17</v>
      </c>
      <c r="B20" s="24" t="str">
        <f>'[1]Впишите фамилии!'!B76</f>
        <v>а</v>
      </c>
      <c r="C20" s="23" t="str">
        <f>'[1]Впишите фамилии!'!C76</f>
        <v>Матаева Виктория</v>
      </c>
      <c r="D20" s="25" t="str">
        <f>'[1]Впишите фамилии!'!D76</f>
        <v>ж</v>
      </c>
      <c r="E20" s="26">
        <v>13</v>
      </c>
      <c r="F20" s="26">
        <v>17</v>
      </c>
      <c r="G20" s="26">
        <v>12</v>
      </c>
      <c r="H20" s="27">
        <v>11</v>
      </c>
      <c r="I20" s="28" t="s">
        <v>37</v>
      </c>
      <c r="J20" s="29">
        <v>17</v>
      </c>
      <c r="K20" s="14">
        <f>E20+F20+G20+H20+J20</f>
        <v>70</v>
      </c>
      <c r="L20" s="30">
        <f>IF(E20&gt;20,AK20,IF(E20&gt;13,AJ20,IF(E20=0,"",IF(E20&gt;3,AI20,IF(E20&gt;3,"",AH20)))))</f>
        <v>3</v>
      </c>
      <c r="M20" s="30">
        <f>IF(F20&gt;17,AP20,IF(F20&gt;11,AO20,IF(F20&gt;3,AN20,IF(F20=0,"",IF(F20&gt;3,"",AM20)))))</f>
        <v>4</v>
      </c>
      <c r="N20" s="30">
        <f>IF(G20&gt;20,AU20,IF(G20&gt;13,AT20,IF(G20&gt;3,AS20,IF(G20=0,"",IF(G20&gt;3,"",AR20)))))</f>
        <v>3</v>
      </c>
      <c r="O20" s="30">
        <f>IF(H20&gt;19,AZ20,IF(H20&gt;11,AY20,IF(H20&gt;3,AX20,IF(H20=0,"",IF(H20&gt;3,"",AW20)))))</f>
        <v>3</v>
      </c>
      <c r="P20" s="30">
        <f>IF(I20="физика",BL20,IF(I20="биология",BF20,IF(I20="химия",BR20,IF(I20="литература",BX20,IF(I20="вс.история",CD20,IF(I20="география",CJ20,IF(I20="иностранный",CP20,"")))))))</f>
        <v>4</v>
      </c>
      <c r="Q20" s="19" t="str">
        <f>IF(I20="биология",J20," " )</f>
        <v xml:space="preserve"> </v>
      </c>
      <c r="R20" s="20" t="str">
        <f>IF(I20="физика",J20," " )</f>
        <v xml:space="preserve"> </v>
      </c>
      <c r="S20" s="20" t="str">
        <f>IF(I20="химия",J20," " )</f>
        <v xml:space="preserve"> </v>
      </c>
      <c r="T20" s="20" t="str">
        <f>IF(I20="литература",J20," " )</f>
        <v xml:space="preserve"> </v>
      </c>
      <c r="U20" s="20" t="str">
        <f>IF(I20="вс.история",J20," " )</f>
        <v xml:space="preserve"> </v>
      </c>
      <c r="V20" s="20" t="str">
        <f>IF(I20="география",J20," " )</f>
        <v xml:space="preserve"> </v>
      </c>
      <c r="W20" s="20">
        <f>IF(I20="иностранный",J20," " )</f>
        <v>17</v>
      </c>
      <c r="X20" s="31" t="str">
        <f t="shared" si="0"/>
        <v/>
      </c>
      <c r="Y20" s="31" t="str">
        <f t="shared" si="1"/>
        <v/>
      </c>
      <c r="Z20" s="31">
        <f t="shared" si="2"/>
        <v>1</v>
      </c>
      <c r="AA20" s="31" t="str">
        <f t="shared" si="3"/>
        <v/>
      </c>
      <c r="AB20" s="31" t="str">
        <f t="shared" si="4"/>
        <v/>
      </c>
      <c r="AC20" s="31" t="str">
        <f t="shared" si="5"/>
        <v/>
      </c>
      <c r="AD20" s="31" t="str">
        <f t="shared" si="6"/>
        <v/>
      </c>
      <c r="AG20" s="20" t="s">
        <v>30</v>
      </c>
      <c r="AH20" s="31" t="str">
        <f>IF(E20&gt;20,"",IF(E20&gt;13,"",IF(E20&gt;3,"",2)))</f>
        <v/>
      </c>
      <c r="AI20" s="31">
        <f>IF(E20&gt;20,"",IF(E20&gt;13,"",IF(E20&gt;3,3,IF(E20&gt;3,"",""))))</f>
        <v>3</v>
      </c>
      <c r="AJ20" s="31" t="str">
        <f>IF(E20&gt;20,"",IF(E20&gt;13,4,IF(E20&gt;3,"",IF(E20&gt;3,"",""))))</f>
        <v/>
      </c>
      <c r="AK20" s="31" t="str">
        <f>IF(E20&gt;20,5,IF(E20&gt;13,"",IF(E20&gt;3,"",IF(E20&gt;3,"",""))))</f>
        <v/>
      </c>
      <c r="AL20" s="20" t="s">
        <v>31</v>
      </c>
      <c r="AM20" s="31" t="str">
        <f>IF(F20&gt;17,"",IF(F20&gt;11,"",IF(F20&gt;3,"",2)))</f>
        <v/>
      </c>
      <c r="AN20" s="31" t="str">
        <f>IF(F20&gt;17,"",IF(F20&gt;11,"",IF(F20&gt;3,3,IF(F20&gt;3,"",""))))</f>
        <v/>
      </c>
      <c r="AO20" s="31">
        <f>IF(F20&gt;17,"",IF(F20&gt;11,4,IF(F20&gt;3,"",IF(F20&gt;3,"",""))))</f>
        <v>4</v>
      </c>
      <c r="AP20" s="31" t="str">
        <f>IF(F20&gt;17,5,IF(F20&gt;11,"",IF(F20&gt;3,"",IF(F20&gt;3,"",""))))</f>
        <v/>
      </c>
      <c r="AQ20" s="20" t="s">
        <v>32</v>
      </c>
      <c r="AR20" s="31" t="str">
        <f>IF(G20&gt;20,"",IF(G20&gt;13,"",IF(G20&gt;3,"",2)))</f>
        <v/>
      </c>
      <c r="AS20" s="31">
        <f>IF(G20&gt;20,"",IF(G20&gt;13,"",IF(G20&gt;3,3,IF(G20&gt;3,"",""))))</f>
        <v>3</v>
      </c>
      <c r="AT20" s="31" t="str">
        <f>IF(G20&gt;20,"",IF(G20&gt;13,4,IF(G20&gt;3,"",IF(G20&gt;3,"",""))))</f>
        <v/>
      </c>
      <c r="AU20" s="31" t="str">
        <f>IF(G20&gt;20,5,IF(G20&gt;13,"",IF(G20&gt;3,"",IF(G20&gt;3,"",""))))</f>
        <v/>
      </c>
      <c r="AV20" s="20" t="s">
        <v>33</v>
      </c>
      <c r="AW20" s="31" t="str">
        <f>IF(H20&gt;19,"",IF(H20&gt;11,"",IF(H20&gt;3,"",2)))</f>
        <v/>
      </c>
      <c r="AX20" s="31">
        <f>IF(H20&gt;19,"",IF(H20&gt;11,"",IF(H20&gt;3,3,IF(H20&gt;3,"",""))))</f>
        <v>3</v>
      </c>
      <c r="AY20" s="31" t="str">
        <f>IF(H20&gt;19,"",IF(H20&gt;11,4,IF(H20&gt;3,"",IF(H20&gt;3,"",""))))</f>
        <v/>
      </c>
      <c r="AZ20" s="31" t="str">
        <f>IF(H20&gt;19,5,IF(H20&gt;11,"",IF(H20&gt;3,"",IF(H20&gt;3,"",""))))</f>
        <v/>
      </c>
      <c r="BA20" s="20" t="s">
        <v>34</v>
      </c>
      <c r="BB20" s="31" t="str">
        <f>IF(J20&gt;20,"",IF(J20&gt;13,"",IF(J20&gt;3,"",2)))</f>
        <v/>
      </c>
      <c r="BC20" s="31" t="str">
        <f>IF(J20&gt;20,"",IF(J20&gt;13,"",IF(J20&gt;3,3,IF(J20&gt;3,"",""))))</f>
        <v/>
      </c>
      <c r="BD20" s="31">
        <f>IF(J20&gt;20,"",IF(J20&gt;13,4,IF(J20&gt;3,"",IF(J20&gt;3,"",""))))</f>
        <v>4</v>
      </c>
      <c r="BE20" s="31" t="str">
        <f>IF(J20&gt;20,5,IF(J20&gt;13,"",IF(J20&gt;3,"",IF(J20&gt;3,"",""))))</f>
        <v/>
      </c>
      <c r="BF20" s="31">
        <f>IF(J20&gt;20,BE20,IF(J20&gt;13,BD20,IF(J20&gt;3,BC20,IF(J20=0,"",IF(J20&gt;3,"",BB20)))))</f>
        <v>4</v>
      </c>
      <c r="BG20" s="20" t="s">
        <v>14</v>
      </c>
      <c r="BH20" s="31" t="str">
        <f>IF(J20&gt;19,"",IF(J20&gt;11,"",IF(J20&gt;3,"",2)))</f>
        <v/>
      </c>
      <c r="BI20" s="31" t="str">
        <f>IF(J20&gt;19,"",IF(J20&gt;11,"",IF(J20&gt;3,3,IF(J20&gt;3,"",""))))</f>
        <v/>
      </c>
      <c r="BJ20" s="31">
        <f>IF(J20&gt;19,"",IF(J20&gt;11,4,IF(J20&gt;3,"",IF(J20&gt;3,"",""))))</f>
        <v>4</v>
      </c>
      <c r="BK20" s="31" t="str">
        <f>IF(J20&gt;19,5,IF(J20&gt;11,"",IF(J20&gt;3,"",IF(J20&gt;3,"",""))))</f>
        <v/>
      </c>
      <c r="BL20" s="31">
        <f>IF(J20&gt;19,BK20,IF(J20&gt;11,BJ20,IF(J20&gt;3,BI20,IF(J20=0,"",IF(J20&gt;3,"",BH20)))))</f>
        <v>4</v>
      </c>
      <c r="BM20" s="20" t="s">
        <v>15</v>
      </c>
      <c r="BN20" s="31" t="str">
        <f>IF(J20&gt;19,"",IF(J20&gt;11,"",IF(J20&gt;3,"",2)))</f>
        <v/>
      </c>
      <c r="BO20" s="31" t="str">
        <f>IF(J20&gt;19,"",IF(J20&gt;11,"",IF(J20&gt;3,3,IF(J20&gt;3,"",""))))</f>
        <v/>
      </c>
      <c r="BP20" s="31">
        <f>IF(J20&gt;19,"",IF(J20&gt;11,4,IF(J20&gt;3,"",IF(J20&gt;3,"",""))))</f>
        <v>4</v>
      </c>
      <c r="BQ20" s="31" t="str">
        <f>IF(J20&gt;19,5,IF(J20&gt;11,"",IF(J20&gt;3,"",IF(J20&gt;3,"",""))))</f>
        <v/>
      </c>
      <c r="BR20" s="31">
        <f>IF(J20&gt;19,BQ20,IF(J20&gt;11,BP20,IF(J20&gt;3,BO20,IF(J20=0,"",IF(J20&gt;3,"",BN20)))))</f>
        <v>4</v>
      </c>
      <c r="BS20" s="20" t="s">
        <v>16</v>
      </c>
      <c r="BT20" s="31" t="str">
        <f>IF(J20&gt;20,"",IF(J20&gt;13,"",IF(J20&gt;3,"",2)))</f>
        <v/>
      </c>
      <c r="BU20" s="31" t="str">
        <f>IF(J20&gt;20,"",IF(J20&gt;13,"",IF(J20&gt;3,3,IF(J20&gt;3,"",""))))</f>
        <v/>
      </c>
      <c r="BV20" s="31">
        <f>IF(J20&gt;20,"",IF(J20&gt;13,4,IF(J20&gt;3,"",IF(J20&gt;3,"",""))))</f>
        <v>4</v>
      </c>
      <c r="BW20" s="31" t="str">
        <f>IF(J20&gt;20,5,IF(J20&gt;13,"",IF(J20&gt;3,"",IF(J20&gt;3,"",""))))</f>
        <v/>
      </c>
      <c r="BX20" s="31">
        <f>IF(J20&gt;20,BW20,IF(J20&gt;13,BV20,IF(J20&gt;3,BU20,IF(J20=0,"",IF(J20&gt;3,"",BT20)))))</f>
        <v>4</v>
      </c>
      <c r="BY20" s="20" t="s">
        <v>35</v>
      </c>
      <c r="BZ20" s="31" t="str">
        <f>IF(J20&gt;20,"",IF(J20&gt;13,"",IF(J20&gt;3,"",2)))</f>
        <v/>
      </c>
      <c r="CA20" s="31" t="str">
        <f>IF(J20&gt;20,"",IF(J20&gt;13,"",IF(J20&gt;3,3,IF(J20&gt;3,"",""))))</f>
        <v/>
      </c>
      <c r="CB20" s="31">
        <f>IF(J20&gt;20,"",IF(J20&gt;13,4,IF(J20&gt;3,"",IF(J20&gt;3,"",""))))</f>
        <v>4</v>
      </c>
      <c r="CC20" s="31" t="str">
        <f>IF(J20&gt;20,5,IF(J20&gt;13,"",IF(J20&gt;3,"",IF(J20&gt;3,"",""))))</f>
        <v/>
      </c>
      <c r="CD20" s="31">
        <f>IF(J20&gt;20,CC20,IF(J20&gt;13,CB20,IF(J20&gt;3,CA20,IF(J20=0,"",IF(J20&gt;3,"",BZ20)))))</f>
        <v>4</v>
      </c>
      <c r="CE20" s="20" t="s">
        <v>29</v>
      </c>
      <c r="CF20" s="31" t="str">
        <f>IF(J20&gt;20,"",IF(J20&gt;13,"",IF(J20&gt;3,"",2)))</f>
        <v/>
      </c>
      <c r="CG20" s="31" t="str">
        <f>IF(J20&gt;20,"",IF(J20&gt;13,"",IF(J20&gt;3,3,IF(J20&gt;3,"",""))))</f>
        <v/>
      </c>
      <c r="CH20" s="31">
        <f>IF(J20&gt;20,"",IF(J20&gt;13,4,IF(J20&gt;3,"",IF(J20&gt;3,"",""))))</f>
        <v>4</v>
      </c>
      <c r="CI20" s="31" t="str">
        <f>IF(J20&gt;20,5,IF(J20&gt;13,"",IF(J20&gt;3,"",IF(J20&gt;3,"",""))))</f>
        <v/>
      </c>
      <c r="CJ20" s="31">
        <f>IF(J20&gt;20,CI20,IF(J20&gt;13,CH20,IF(J20&gt;3,CG20,IF(J20=0,"",IF(J20&gt;3,"",CF20)))))</f>
        <v>4</v>
      </c>
      <c r="CK20" s="20" t="s">
        <v>36</v>
      </c>
      <c r="CL20" s="31" t="str">
        <f>IF(J20&gt;20,"",IF(J20&gt;13,"",IF(J20&gt;3,"",2)))</f>
        <v/>
      </c>
      <c r="CM20" s="31" t="str">
        <f>IF(J20&gt;20,"",IF(J20&gt;13,"",IF(J20&gt;3,3,IF(J20&gt;3,"",""))))</f>
        <v/>
      </c>
      <c r="CN20" s="31">
        <f>IF(J20&gt;20,"",IF(J20&gt;13,4,IF(J20&gt;3,"",IF(J20&gt;3,"",""))))</f>
        <v>4</v>
      </c>
      <c r="CO20" s="31" t="str">
        <f>IF(J20&gt;20,5,IF(J20&gt;13,"",IF(J20&gt;3,"",IF(J20&gt;3,"",""))))</f>
        <v/>
      </c>
      <c r="CP20" s="31">
        <f>IF(J20&gt;20,CO20,IF(J20&gt;13,CN20,IF(J20&gt;3,CM20,IF(J20=0,"",IF(J20&gt;3,"",CL20)))))</f>
        <v>4</v>
      </c>
      <c r="CQ20" s="21">
        <f>K20-F20</f>
        <v>53</v>
      </c>
      <c r="CR20" s="22" t="str">
        <f>IF(CQ20=0," ",IF(CQ20&gt;=50, "",IF(D20="ж","не прошла",IF(D20="м","не прошёл"))))</f>
        <v/>
      </c>
    </row>
    <row r="21" spans="1:96" ht="15" x14ac:dyDescent="0.25">
      <c r="A21" s="23">
        <f>'[1]Впишите фамилии!'!A77</f>
        <v>18</v>
      </c>
      <c r="B21" s="24" t="str">
        <f>'[1]Впишите фамилии!'!B77</f>
        <v>а</v>
      </c>
      <c r="C21" s="23" t="str">
        <f>'[1]Впишите фамилии!'!C77</f>
        <v>Николаенко Ксения</v>
      </c>
      <c r="D21" s="25" t="str">
        <f>'[1]Впишите фамилии!'!D77</f>
        <v>ж</v>
      </c>
      <c r="E21" s="26">
        <v>17</v>
      </c>
      <c r="F21" s="26">
        <v>20</v>
      </c>
      <c r="G21" s="26">
        <v>9</v>
      </c>
      <c r="H21" s="27">
        <v>11</v>
      </c>
      <c r="I21" s="28" t="s">
        <v>37</v>
      </c>
      <c r="J21" s="29">
        <v>21</v>
      </c>
      <c r="K21" s="14">
        <f>E21+F21+G21+H21+J21</f>
        <v>78</v>
      </c>
      <c r="L21" s="30">
        <f>IF(E21&gt;20,AK21,IF(E21&gt;13,AJ21,IF(E21=0,"",IF(E21&gt;3,AI21,IF(E21&gt;3,"",AH21)))))</f>
        <v>4</v>
      </c>
      <c r="M21" s="30">
        <f>IF(F21&gt;17,AP21,IF(F21&gt;11,AO21,IF(F21&gt;3,AN21,IF(F21=0,"",IF(F21&gt;3,"",AM21)))))</f>
        <v>5</v>
      </c>
      <c r="N21" s="30">
        <f>IF(G21&gt;20,AU21,IF(G21&gt;13,AT21,IF(G21&gt;3,AS21,IF(G21=0,"",IF(G21&gt;3,"",AR21)))))</f>
        <v>3</v>
      </c>
      <c r="O21" s="30">
        <f>IF(H21&gt;19,AZ21,IF(H21&gt;11,AY21,IF(H21&gt;3,AX21,IF(H21=0,"",IF(H21&gt;3,"",AW21)))))</f>
        <v>3</v>
      </c>
      <c r="P21" s="30">
        <f>IF(I21="физика",BL21,IF(I21="биология",BF21,IF(I21="химия",BR21,IF(I21="литература",BX21,IF(I21="вс.история",CD21,IF(I21="география",CJ21,IF(I21="иностранный",CP21,"")))))))</f>
        <v>5</v>
      </c>
      <c r="Q21" s="19" t="str">
        <f>IF(I21="биология",J21," " )</f>
        <v xml:space="preserve"> </v>
      </c>
      <c r="R21" s="20" t="str">
        <f>IF(I21="физика",J21," " )</f>
        <v xml:space="preserve"> </v>
      </c>
      <c r="S21" s="20" t="str">
        <f>IF(I21="химия",J21," " )</f>
        <v xml:space="preserve"> </v>
      </c>
      <c r="T21" s="20" t="str">
        <f>IF(I21="литература",J21," " )</f>
        <v xml:space="preserve"> </v>
      </c>
      <c r="U21" s="20" t="str">
        <f>IF(I21="вс.история",J21," " )</f>
        <v xml:space="preserve"> </v>
      </c>
      <c r="V21" s="20" t="str">
        <f>IF(I21="география",J21," " )</f>
        <v xml:space="preserve"> </v>
      </c>
      <c r="W21" s="20">
        <f>IF(I21="иностранный",J21," " )</f>
        <v>21</v>
      </c>
      <c r="X21" s="31" t="str">
        <f t="shared" si="0"/>
        <v/>
      </c>
      <c r="Y21" s="31" t="str">
        <f t="shared" si="1"/>
        <v/>
      </c>
      <c r="Z21" s="31" t="str">
        <f t="shared" si="2"/>
        <v/>
      </c>
      <c r="AA21" s="31">
        <f t="shared" si="3"/>
        <v>1</v>
      </c>
      <c r="AB21" s="31" t="str">
        <f t="shared" si="4"/>
        <v/>
      </c>
      <c r="AC21" s="31" t="str">
        <f t="shared" si="5"/>
        <v/>
      </c>
      <c r="AD21" s="31" t="str">
        <f t="shared" si="6"/>
        <v/>
      </c>
      <c r="AG21" s="20" t="s">
        <v>30</v>
      </c>
      <c r="AH21" s="31" t="str">
        <f>IF(E21&gt;20,"",IF(E21&gt;13,"",IF(E21&gt;3,"",2)))</f>
        <v/>
      </c>
      <c r="AI21" s="31" t="str">
        <f>IF(E21&gt;20,"",IF(E21&gt;13,"",IF(E21&gt;3,3,IF(E21&gt;3,"",""))))</f>
        <v/>
      </c>
      <c r="AJ21" s="31">
        <f>IF(E21&gt;20,"",IF(E21&gt;13,4,IF(E21&gt;3,"",IF(E21&gt;3,"",""))))</f>
        <v>4</v>
      </c>
      <c r="AK21" s="31" t="str">
        <f>IF(E21&gt;20,5,IF(E21&gt;13,"",IF(E21&gt;3,"",IF(E21&gt;3,"",""))))</f>
        <v/>
      </c>
      <c r="AL21" s="20" t="s">
        <v>31</v>
      </c>
      <c r="AM21" s="31" t="str">
        <f>IF(F21&gt;17,"",IF(F21&gt;11,"",IF(F21&gt;3,"",2)))</f>
        <v/>
      </c>
      <c r="AN21" s="31" t="str">
        <f>IF(F21&gt;17,"",IF(F21&gt;11,"",IF(F21&gt;3,3,IF(F21&gt;3,"",""))))</f>
        <v/>
      </c>
      <c r="AO21" s="31" t="str">
        <f>IF(F21&gt;17,"",IF(F21&gt;11,4,IF(F21&gt;3,"",IF(F21&gt;3,"",""))))</f>
        <v/>
      </c>
      <c r="AP21" s="31">
        <f>IF(F21&gt;17,5,IF(F21&gt;11,"",IF(F21&gt;3,"",IF(F21&gt;3,"",""))))</f>
        <v>5</v>
      </c>
      <c r="AQ21" s="20" t="s">
        <v>32</v>
      </c>
      <c r="AR21" s="31" t="str">
        <f>IF(G21&gt;20,"",IF(G21&gt;13,"",IF(G21&gt;3,"",2)))</f>
        <v/>
      </c>
      <c r="AS21" s="31">
        <f>IF(G21&gt;20,"",IF(G21&gt;13,"",IF(G21&gt;3,3,IF(G21&gt;3,"",""))))</f>
        <v>3</v>
      </c>
      <c r="AT21" s="31" t="str">
        <f>IF(G21&gt;20,"",IF(G21&gt;13,4,IF(G21&gt;3,"",IF(G21&gt;3,"",""))))</f>
        <v/>
      </c>
      <c r="AU21" s="31" t="str">
        <f>IF(G21&gt;20,5,IF(G21&gt;13,"",IF(G21&gt;3,"",IF(G21&gt;3,"",""))))</f>
        <v/>
      </c>
      <c r="AV21" s="20" t="s">
        <v>33</v>
      </c>
      <c r="AW21" s="31" t="str">
        <f>IF(H21&gt;19,"",IF(H21&gt;11,"",IF(H21&gt;3,"",2)))</f>
        <v/>
      </c>
      <c r="AX21" s="31">
        <f>IF(H21&gt;19,"",IF(H21&gt;11,"",IF(H21&gt;3,3,IF(H21&gt;3,"",""))))</f>
        <v>3</v>
      </c>
      <c r="AY21" s="31" t="str">
        <f>IF(H21&gt;19,"",IF(H21&gt;11,4,IF(H21&gt;3,"",IF(H21&gt;3,"",""))))</f>
        <v/>
      </c>
      <c r="AZ21" s="31" t="str">
        <f>IF(H21&gt;19,5,IF(H21&gt;11,"",IF(H21&gt;3,"",IF(H21&gt;3,"",""))))</f>
        <v/>
      </c>
      <c r="BA21" s="20" t="s">
        <v>34</v>
      </c>
      <c r="BB21" s="31" t="str">
        <f>IF(J21&gt;20,"",IF(J21&gt;13,"",IF(J21&gt;3,"",2)))</f>
        <v/>
      </c>
      <c r="BC21" s="31" t="str">
        <f>IF(J21&gt;20,"",IF(J21&gt;13,"",IF(J21&gt;3,3,IF(J21&gt;3,"",""))))</f>
        <v/>
      </c>
      <c r="BD21" s="31" t="str">
        <f>IF(J21&gt;20,"",IF(J21&gt;13,4,IF(J21&gt;3,"",IF(J21&gt;3,"",""))))</f>
        <v/>
      </c>
      <c r="BE21" s="31">
        <f>IF(J21&gt;20,5,IF(J21&gt;13,"",IF(J21&gt;3,"",IF(J21&gt;3,"",""))))</f>
        <v>5</v>
      </c>
      <c r="BF21" s="31">
        <f>IF(J21&gt;20,BE21,IF(J21&gt;13,BD21,IF(J21&gt;3,BC21,IF(J21=0,"",IF(J21&gt;3,"",BB21)))))</f>
        <v>5</v>
      </c>
      <c r="BG21" s="20" t="s">
        <v>14</v>
      </c>
      <c r="BH21" s="31" t="str">
        <f>IF(J21&gt;19,"",IF(J21&gt;11,"",IF(J21&gt;3,"",2)))</f>
        <v/>
      </c>
      <c r="BI21" s="31" t="str">
        <f>IF(J21&gt;19,"",IF(J21&gt;11,"",IF(J21&gt;3,3,IF(J21&gt;3,"",""))))</f>
        <v/>
      </c>
      <c r="BJ21" s="31" t="str">
        <f>IF(J21&gt;19,"",IF(J21&gt;11,4,IF(J21&gt;3,"",IF(J21&gt;3,"",""))))</f>
        <v/>
      </c>
      <c r="BK21" s="31">
        <f>IF(J21&gt;19,5,IF(J21&gt;11,"",IF(J21&gt;3,"",IF(J21&gt;3,"",""))))</f>
        <v>5</v>
      </c>
      <c r="BL21" s="31">
        <f>IF(J21&gt;19,BK21,IF(J21&gt;11,BJ21,IF(J21&gt;3,BI21,IF(J21=0,"",IF(J21&gt;3,"",BH21)))))</f>
        <v>5</v>
      </c>
      <c r="BM21" s="20" t="s">
        <v>15</v>
      </c>
      <c r="BN21" s="31" t="str">
        <f>IF(J21&gt;19,"",IF(J21&gt;11,"",IF(J21&gt;3,"",2)))</f>
        <v/>
      </c>
      <c r="BO21" s="31" t="str">
        <f>IF(J21&gt;19,"",IF(J21&gt;11,"",IF(J21&gt;3,3,IF(J21&gt;3,"",""))))</f>
        <v/>
      </c>
      <c r="BP21" s="31" t="str">
        <f>IF(J21&gt;19,"",IF(J21&gt;11,4,IF(J21&gt;3,"",IF(J21&gt;3,"",""))))</f>
        <v/>
      </c>
      <c r="BQ21" s="31">
        <f>IF(J21&gt;19,5,IF(J21&gt;11,"",IF(J21&gt;3,"",IF(J21&gt;3,"",""))))</f>
        <v>5</v>
      </c>
      <c r="BR21" s="31">
        <f>IF(J21&gt;19,BQ21,IF(J21&gt;11,BP21,IF(J21&gt;3,BO21,IF(J21=0,"",IF(J21&gt;3,"",BN21)))))</f>
        <v>5</v>
      </c>
      <c r="BS21" s="20" t="s">
        <v>16</v>
      </c>
      <c r="BT21" s="31" t="str">
        <f>IF(J21&gt;20,"",IF(J21&gt;13,"",IF(J21&gt;3,"",2)))</f>
        <v/>
      </c>
      <c r="BU21" s="31" t="str">
        <f>IF(J21&gt;20,"",IF(J21&gt;13,"",IF(J21&gt;3,3,IF(J21&gt;3,"",""))))</f>
        <v/>
      </c>
      <c r="BV21" s="31" t="str">
        <f>IF(J21&gt;20,"",IF(J21&gt;13,4,IF(J21&gt;3,"",IF(J21&gt;3,"",""))))</f>
        <v/>
      </c>
      <c r="BW21" s="31">
        <f>IF(J21&gt;20,5,IF(J21&gt;13,"",IF(J21&gt;3,"",IF(J21&gt;3,"",""))))</f>
        <v>5</v>
      </c>
      <c r="BX21" s="31">
        <f>IF(J21&gt;20,BW21,IF(J21&gt;13,BV21,IF(J21&gt;3,BU21,IF(J21=0,"",IF(J21&gt;3,"",BT21)))))</f>
        <v>5</v>
      </c>
      <c r="BY21" s="20" t="s">
        <v>35</v>
      </c>
      <c r="BZ21" s="31" t="str">
        <f>IF(J21&gt;20,"",IF(J21&gt;13,"",IF(J21&gt;3,"",2)))</f>
        <v/>
      </c>
      <c r="CA21" s="31" t="str">
        <f>IF(J21&gt;20,"",IF(J21&gt;13,"",IF(J21&gt;3,3,IF(J21&gt;3,"",""))))</f>
        <v/>
      </c>
      <c r="CB21" s="31" t="str">
        <f>IF(J21&gt;20,"",IF(J21&gt;13,4,IF(J21&gt;3,"",IF(J21&gt;3,"",""))))</f>
        <v/>
      </c>
      <c r="CC21" s="31">
        <f>IF(J21&gt;20,5,IF(J21&gt;13,"",IF(J21&gt;3,"",IF(J21&gt;3,"",""))))</f>
        <v>5</v>
      </c>
      <c r="CD21" s="31">
        <f>IF(J21&gt;20,CC21,IF(J21&gt;13,CB21,IF(J21&gt;3,CA21,IF(J21=0,"",IF(J21&gt;3,"",BZ21)))))</f>
        <v>5</v>
      </c>
      <c r="CE21" s="20" t="s">
        <v>29</v>
      </c>
      <c r="CF21" s="31" t="str">
        <f>IF(J21&gt;20,"",IF(J21&gt;13,"",IF(J21&gt;3,"",2)))</f>
        <v/>
      </c>
      <c r="CG21" s="31" t="str">
        <f>IF(J21&gt;20,"",IF(J21&gt;13,"",IF(J21&gt;3,3,IF(J21&gt;3,"",""))))</f>
        <v/>
      </c>
      <c r="CH21" s="31" t="str">
        <f>IF(J21&gt;20,"",IF(J21&gt;13,4,IF(J21&gt;3,"",IF(J21&gt;3,"",""))))</f>
        <v/>
      </c>
      <c r="CI21" s="31">
        <f>IF(J21&gt;20,5,IF(J21&gt;13,"",IF(J21&gt;3,"",IF(J21&gt;3,"",""))))</f>
        <v>5</v>
      </c>
      <c r="CJ21" s="31">
        <f>IF(J21&gt;20,CI21,IF(J21&gt;13,CH21,IF(J21&gt;3,CG21,IF(J21=0,"",IF(J21&gt;3,"",CF21)))))</f>
        <v>5</v>
      </c>
      <c r="CK21" s="20" t="s">
        <v>36</v>
      </c>
      <c r="CL21" s="31" t="str">
        <f>IF(J21&gt;20,"",IF(J21&gt;13,"",IF(J21&gt;3,"",2)))</f>
        <v/>
      </c>
      <c r="CM21" s="31" t="str">
        <f>IF(J21&gt;20,"",IF(J21&gt;13,"",IF(J21&gt;3,3,IF(J21&gt;3,"",""))))</f>
        <v/>
      </c>
      <c r="CN21" s="31" t="str">
        <f>IF(J21&gt;20,"",IF(J21&gt;13,4,IF(J21&gt;3,"",IF(J21&gt;3,"",""))))</f>
        <v/>
      </c>
      <c r="CO21" s="31">
        <f>IF(J21&gt;20,5,IF(J21&gt;13,"",IF(J21&gt;3,"",IF(J21&gt;3,"",""))))</f>
        <v>5</v>
      </c>
      <c r="CP21" s="31">
        <f>IF(J21&gt;20,CO21,IF(J21&gt;13,CN21,IF(J21&gt;3,CM21,IF(J21=0,"",IF(J21&gt;3,"",CL21)))))</f>
        <v>5</v>
      </c>
      <c r="CQ21" s="21">
        <f>K21-F21</f>
        <v>58</v>
      </c>
      <c r="CR21" s="22" t="str">
        <f>IF(CQ21=0," ",IF(CQ21&gt;=50, "",IF(D21="ж","не прошла",IF(D21="м","не прошёл"))))</f>
        <v/>
      </c>
    </row>
    <row r="22" spans="1:96" ht="15" x14ac:dyDescent="0.25">
      <c r="A22" s="23">
        <f>'[1]Впишите фамилии!'!A78</f>
        <v>19</v>
      </c>
      <c r="B22" s="24" t="str">
        <f>'[1]Впишите фамилии!'!B78</f>
        <v>а</v>
      </c>
      <c r="C22" s="23" t="str">
        <f>'[1]Впишите фамилии!'!C78</f>
        <v>Нурдильдинова  Айгерим</v>
      </c>
      <c r="D22" s="25" t="str">
        <f>'[1]Впишите фамилии!'!D78</f>
        <v>ж</v>
      </c>
      <c r="E22" s="26"/>
      <c r="F22" s="26"/>
      <c r="G22" s="26"/>
      <c r="H22" s="27"/>
      <c r="I22" s="28"/>
      <c r="J22" s="29"/>
      <c r="K22" s="14">
        <f>E22+F22+G22+H22+J22</f>
        <v>0</v>
      </c>
      <c r="L22" s="30" t="str">
        <f>IF(E22&gt;20,AK22,IF(E22&gt;13,AJ22,IF(E22=0,"",IF(E22&gt;3,AI22,IF(E22&gt;3,"",AH22)))))</f>
        <v/>
      </c>
      <c r="M22" s="30" t="str">
        <f>IF(F22&gt;17,AP22,IF(F22&gt;11,AO22,IF(F22&gt;3,AN22,IF(F22=0,"",IF(F22&gt;3,"",AM22)))))</f>
        <v/>
      </c>
      <c r="N22" s="30" t="str">
        <f>IF(G22&gt;20,AU22,IF(G22&gt;13,AT22,IF(G22&gt;3,AS22,IF(G22=0,"",IF(G22&gt;3,"",AR22)))))</f>
        <v/>
      </c>
      <c r="O22" s="30" t="str">
        <f>IF(H22&gt;19,AZ22,IF(H22&gt;11,AY22,IF(H22&gt;3,AX22,IF(H22=0,"",IF(H22&gt;3,"",AW22)))))</f>
        <v/>
      </c>
      <c r="P22" s="30" t="str">
        <f>IF(I22="физика",BL22,IF(I22="биология",BF22,IF(I22="химия",BR22,IF(I22="литература",BX22,IF(I22="вс.история",CD22,IF(I22="география",CJ22,IF(I22="иностранный",CP22,"")))))))</f>
        <v/>
      </c>
      <c r="Q22" s="19" t="str">
        <f>IF(I22="биология",J22," " )</f>
        <v xml:space="preserve"> </v>
      </c>
      <c r="R22" s="20" t="str">
        <f>IF(I22="физика",J22," " )</f>
        <v xml:space="preserve"> </v>
      </c>
      <c r="S22" s="20" t="str">
        <f>IF(I22="химия",J22," " )</f>
        <v xml:space="preserve"> </v>
      </c>
      <c r="T22" s="20" t="str">
        <f>IF(I22="литература",J22," " )</f>
        <v xml:space="preserve"> </v>
      </c>
      <c r="U22" s="20" t="str">
        <f>IF(I22="вс.история",J22," " )</f>
        <v xml:space="preserve"> </v>
      </c>
      <c r="V22" s="20" t="str">
        <f>IF(I22="география",J22," " )</f>
        <v xml:space="preserve"> </v>
      </c>
      <c r="W22" s="20" t="str">
        <f>IF(I22="иностранный",J22," " )</f>
        <v xml:space="preserve"> </v>
      </c>
      <c r="X22" s="31" t="str">
        <f t="shared" si="0"/>
        <v/>
      </c>
      <c r="Y22" s="31" t="str">
        <f t="shared" si="1"/>
        <v/>
      </c>
      <c r="Z22" s="31" t="str">
        <f t="shared" si="2"/>
        <v/>
      </c>
      <c r="AA22" s="31" t="str">
        <f t="shared" si="3"/>
        <v/>
      </c>
      <c r="AB22" s="31" t="str">
        <f t="shared" si="4"/>
        <v/>
      </c>
      <c r="AC22" s="31" t="str">
        <f t="shared" si="5"/>
        <v/>
      </c>
      <c r="AD22" s="31" t="str">
        <f t="shared" si="6"/>
        <v/>
      </c>
      <c r="AG22" s="20" t="s">
        <v>30</v>
      </c>
      <c r="AH22" s="31">
        <f>IF(E22&gt;20,"",IF(E22&gt;13,"",IF(E22&gt;3,"",2)))</f>
        <v>2</v>
      </c>
      <c r="AI22" s="31" t="str">
        <f>IF(E22&gt;20,"",IF(E22&gt;13,"",IF(E22&gt;3,3,IF(E22&gt;3,"",""))))</f>
        <v/>
      </c>
      <c r="AJ22" s="31" t="str">
        <f>IF(E22&gt;20,"",IF(E22&gt;13,4,IF(E22&gt;3,"",IF(E22&gt;3,"",""))))</f>
        <v/>
      </c>
      <c r="AK22" s="31" t="str">
        <f>IF(E22&gt;20,5,IF(E22&gt;13,"",IF(E22&gt;3,"",IF(E22&gt;3,"",""))))</f>
        <v/>
      </c>
      <c r="AL22" s="20" t="s">
        <v>31</v>
      </c>
      <c r="AM22" s="31">
        <f>IF(F22&gt;17,"",IF(F22&gt;11,"",IF(F22&gt;3,"",2)))</f>
        <v>2</v>
      </c>
      <c r="AN22" s="31" t="str">
        <f>IF(F22&gt;17,"",IF(F22&gt;11,"",IF(F22&gt;3,3,IF(F22&gt;3,"",""))))</f>
        <v/>
      </c>
      <c r="AO22" s="31" t="str">
        <f>IF(F22&gt;17,"",IF(F22&gt;11,4,IF(F22&gt;3,"",IF(F22&gt;3,"",""))))</f>
        <v/>
      </c>
      <c r="AP22" s="31" t="str">
        <f>IF(F22&gt;17,5,IF(F22&gt;11,"",IF(F22&gt;3,"",IF(F22&gt;3,"",""))))</f>
        <v/>
      </c>
      <c r="AQ22" s="20" t="s">
        <v>32</v>
      </c>
      <c r="AR22" s="31">
        <f>IF(G22&gt;20,"",IF(G22&gt;13,"",IF(G22&gt;3,"",2)))</f>
        <v>2</v>
      </c>
      <c r="AS22" s="31" t="str">
        <f>IF(G22&gt;20,"",IF(G22&gt;13,"",IF(G22&gt;3,3,IF(G22&gt;3,"",""))))</f>
        <v/>
      </c>
      <c r="AT22" s="31" t="str">
        <f>IF(G22&gt;20,"",IF(G22&gt;13,4,IF(G22&gt;3,"",IF(G22&gt;3,"",""))))</f>
        <v/>
      </c>
      <c r="AU22" s="31" t="str">
        <f>IF(G22&gt;20,5,IF(G22&gt;13,"",IF(G22&gt;3,"",IF(G22&gt;3,"",""))))</f>
        <v/>
      </c>
      <c r="AV22" s="20" t="s">
        <v>33</v>
      </c>
      <c r="AW22" s="31">
        <f>IF(H22&gt;19,"",IF(H22&gt;11,"",IF(H22&gt;3,"",2)))</f>
        <v>2</v>
      </c>
      <c r="AX22" s="31" t="str">
        <f>IF(H22&gt;19,"",IF(H22&gt;11,"",IF(H22&gt;3,3,IF(H22&gt;3,"",""))))</f>
        <v/>
      </c>
      <c r="AY22" s="31" t="str">
        <f>IF(H22&gt;19,"",IF(H22&gt;11,4,IF(H22&gt;3,"",IF(H22&gt;3,"",""))))</f>
        <v/>
      </c>
      <c r="AZ22" s="31" t="str">
        <f>IF(H22&gt;19,5,IF(H22&gt;11,"",IF(H22&gt;3,"",IF(H22&gt;3,"",""))))</f>
        <v/>
      </c>
      <c r="BA22" s="20" t="s">
        <v>34</v>
      </c>
      <c r="BB22" s="31">
        <f>IF(J22&gt;20,"",IF(J22&gt;13,"",IF(J22&gt;3,"",2)))</f>
        <v>2</v>
      </c>
      <c r="BC22" s="31" t="str">
        <f>IF(J22&gt;20,"",IF(J22&gt;13,"",IF(J22&gt;3,3,IF(J22&gt;3,"",""))))</f>
        <v/>
      </c>
      <c r="BD22" s="31" t="str">
        <f>IF(J22&gt;20,"",IF(J22&gt;13,4,IF(J22&gt;3,"",IF(J22&gt;3,"",""))))</f>
        <v/>
      </c>
      <c r="BE22" s="31" t="str">
        <f>IF(J22&gt;20,5,IF(J22&gt;13,"",IF(J22&gt;3,"",IF(J22&gt;3,"",""))))</f>
        <v/>
      </c>
      <c r="BF22" s="31" t="str">
        <f>IF(J22&gt;20,BE22,IF(J22&gt;13,BD22,IF(J22&gt;3,BC22,IF(J22=0,"",IF(J22&gt;3,"",BB22)))))</f>
        <v/>
      </c>
      <c r="BG22" s="20" t="s">
        <v>14</v>
      </c>
      <c r="BH22" s="31">
        <f>IF(J22&gt;19,"",IF(J22&gt;11,"",IF(J22&gt;3,"",2)))</f>
        <v>2</v>
      </c>
      <c r="BI22" s="31" t="str">
        <f>IF(J22&gt;19,"",IF(J22&gt;11,"",IF(J22&gt;3,3,IF(J22&gt;3,"",""))))</f>
        <v/>
      </c>
      <c r="BJ22" s="31" t="str">
        <f>IF(J22&gt;19,"",IF(J22&gt;11,4,IF(J22&gt;3,"",IF(J22&gt;3,"",""))))</f>
        <v/>
      </c>
      <c r="BK22" s="31" t="str">
        <f>IF(J22&gt;19,5,IF(J22&gt;11,"",IF(J22&gt;3,"",IF(J22&gt;3,"",""))))</f>
        <v/>
      </c>
      <c r="BL22" s="31" t="str">
        <f>IF(J22&gt;19,BK22,IF(J22&gt;11,BJ22,IF(J22&gt;3,BI22,IF(J22=0,"",IF(J22&gt;3,"",BH22)))))</f>
        <v/>
      </c>
      <c r="BM22" s="20" t="s">
        <v>15</v>
      </c>
      <c r="BN22" s="31">
        <f>IF(J22&gt;19,"",IF(J22&gt;11,"",IF(J22&gt;3,"",2)))</f>
        <v>2</v>
      </c>
      <c r="BO22" s="31" t="str">
        <f>IF(J22&gt;19,"",IF(J22&gt;11,"",IF(J22&gt;3,3,IF(J22&gt;3,"",""))))</f>
        <v/>
      </c>
      <c r="BP22" s="31" t="str">
        <f>IF(J22&gt;19,"",IF(J22&gt;11,4,IF(J22&gt;3,"",IF(J22&gt;3,"",""))))</f>
        <v/>
      </c>
      <c r="BQ22" s="31" t="str">
        <f>IF(J22&gt;19,5,IF(J22&gt;11,"",IF(J22&gt;3,"",IF(J22&gt;3,"",""))))</f>
        <v/>
      </c>
      <c r="BR22" s="31" t="str">
        <f>IF(J22&gt;19,BQ22,IF(J22&gt;11,BP22,IF(J22&gt;3,BO22,IF(J22=0,"",IF(J22&gt;3,"",BN22)))))</f>
        <v/>
      </c>
      <c r="BS22" s="20" t="s">
        <v>16</v>
      </c>
      <c r="BT22" s="31">
        <f>IF(J22&gt;20,"",IF(J22&gt;13,"",IF(J22&gt;3,"",2)))</f>
        <v>2</v>
      </c>
      <c r="BU22" s="31" t="str">
        <f>IF(J22&gt;20,"",IF(J22&gt;13,"",IF(J22&gt;3,3,IF(J22&gt;3,"",""))))</f>
        <v/>
      </c>
      <c r="BV22" s="31" t="str">
        <f>IF(J22&gt;20,"",IF(J22&gt;13,4,IF(J22&gt;3,"",IF(J22&gt;3,"",""))))</f>
        <v/>
      </c>
      <c r="BW22" s="31" t="str">
        <f>IF(J22&gt;20,5,IF(J22&gt;13,"",IF(J22&gt;3,"",IF(J22&gt;3,"",""))))</f>
        <v/>
      </c>
      <c r="BX22" s="31" t="str">
        <f>IF(J22&gt;20,BW22,IF(J22&gt;13,BV22,IF(J22&gt;3,BU22,IF(J22=0,"",IF(J22&gt;3,"",BT22)))))</f>
        <v/>
      </c>
      <c r="BY22" s="20" t="s">
        <v>35</v>
      </c>
      <c r="BZ22" s="31">
        <f>IF(J22&gt;20,"",IF(J22&gt;13,"",IF(J22&gt;3,"",2)))</f>
        <v>2</v>
      </c>
      <c r="CA22" s="31" t="str">
        <f>IF(J22&gt;20,"",IF(J22&gt;13,"",IF(J22&gt;3,3,IF(J22&gt;3,"",""))))</f>
        <v/>
      </c>
      <c r="CB22" s="31" t="str">
        <f>IF(J22&gt;20,"",IF(J22&gt;13,4,IF(J22&gt;3,"",IF(J22&gt;3,"",""))))</f>
        <v/>
      </c>
      <c r="CC22" s="31" t="str">
        <f>IF(J22&gt;20,5,IF(J22&gt;13,"",IF(J22&gt;3,"",IF(J22&gt;3,"",""))))</f>
        <v/>
      </c>
      <c r="CD22" s="31" t="str">
        <f>IF(J22&gt;20,CC22,IF(J22&gt;13,CB22,IF(J22&gt;3,CA22,IF(J22=0,"",IF(J22&gt;3,"",BZ22)))))</f>
        <v/>
      </c>
      <c r="CE22" s="20" t="s">
        <v>29</v>
      </c>
      <c r="CF22" s="31">
        <f>IF(J22&gt;20,"",IF(J22&gt;13,"",IF(J22&gt;3,"",2)))</f>
        <v>2</v>
      </c>
      <c r="CG22" s="31" t="str">
        <f>IF(J22&gt;20,"",IF(J22&gt;13,"",IF(J22&gt;3,3,IF(J22&gt;3,"",""))))</f>
        <v/>
      </c>
      <c r="CH22" s="31" t="str">
        <f>IF(J22&gt;20,"",IF(J22&gt;13,4,IF(J22&gt;3,"",IF(J22&gt;3,"",""))))</f>
        <v/>
      </c>
      <c r="CI22" s="31" t="str">
        <f>IF(J22&gt;20,5,IF(J22&gt;13,"",IF(J22&gt;3,"",IF(J22&gt;3,"",""))))</f>
        <v/>
      </c>
      <c r="CJ22" s="31" t="str">
        <f>IF(J22&gt;20,CI22,IF(J22&gt;13,CH22,IF(J22&gt;3,CG22,IF(J22=0,"",IF(J22&gt;3,"",CF22)))))</f>
        <v/>
      </c>
      <c r="CK22" s="20" t="s">
        <v>36</v>
      </c>
      <c r="CL22" s="31">
        <f>IF(J22&gt;20,"",IF(J22&gt;13,"",IF(J22&gt;3,"",2)))</f>
        <v>2</v>
      </c>
      <c r="CM22" s="31" t="str">
        <f>IF(J22&gt;20,"",IF(J22&gt;13,"",IF(J22&gt;3,3,IF(J22&gt;3,"",""))))</f>
        <v/>
      </c>
      <c r="CN22" s="31" t="str">
        <f>IF(J22&gt;20,"",IF(J22&gt;13,4,IF(J22&gt;3,"",IF(J22&gt;3,"",""))))</f>
        <v/>
      </c>
      <c r="CO22" s="31" t="str">
        <f>IF(J22&gt;20,5,IF(J22&gt;13,"",IF(J22&gt;3,"",IF(J22&gt;3,"",""))))</f>
        <v/>
      </c>
      <c r="CP22" s="31" t="str">
        <f>IF(J22&gt;20,CO22,IF(J22&gt;13,CN22,IF(J22&gt;3,CM22,IF(J22=0,"",IF(J22&gt;3,"",CL22)))))</f>
        <v/>
      </c>
      <c r="CQ22" s="21">
        <f>K22-F22</f>
        <v>0</v>
      </c>
      <c r="CR22" s="22" t="str">
        <f>IF(CQ22=0," ",IF(CQ22&gt;=50, "",IF(D22="ж","не прошла",IF(D22="м","не прошёл"))))</f>
        <v xml:space="preserve"> </v>
      </c>
    </row>
    <row r="23" spans="1:96" ht="15" x14ac:dyDescent="0.25">
      <c r="A23" s="23">
        <f>'[1]Впишите фамилии!'!A79</f>
        <v>20</v>
      </c>
      <c r="B23" s="24" t="str">
        <f>'[1]Впишите фамилии!'!B79</f>
        <v>а</v>
      </c>
      <c r="C23" s="23" t="str">
        <f>'[1]Впишите фамилии!'!C79</f>
        <v>Орлова Вероника</v>
      </c>
      <c r="D23" s="25" t="str">
        <f>'[1]Впишите фамилии!'!D79</f>
        <v>ж</v>
      </c>
      <c r="E23" s="26">
        <v>10</v>
      </c>
      <c r="F23" s="26">
        <v>18</v>
      </c>
      <c r="G23" s="26">
        <v>9</v>
      </c>
      <c r="H23" s="26">
        <v>20</v>
      </c>
      <c r="I23" s="28" t="s">
        <v>34</v>
      </c>
      <c r="J23" s="29">
        <v>8</v>
      </c>
      <c r="K23" s="14">
        <f>E23+F23+G23+H23+J23</f>
        <v>65</v>
      </c>
      <c r="L23" s="30">
        <f>IF(E23&gt;20,AK23,IF(E23&gt;13,AJ23,IF(E23=0,"",IF(E23&gt;3,AI23,IF(E23&gt;3,"",AH23)))))</f>
        <v>3</v>
      </c>
      <c r="M23" s="30">
        <f>IF(F23&gt;17,AP23,IF(F23&gt;11,AO23,IF(F23&gt;3,AN23,IF(F23=0,"",IF(F23&gt;3,"",AM23)))))</f>
        <v>5</v>
      </c>
      <c r="N23" s="30">
        <f>IF(G23&gt;20,AU23,IF(G23&gt;13,AT23,IF(G23&gt;3,AS23,IF(G23=0,"",IF(G23&gt;3,"",AR23)))))</f>
        <v>3</v>
      </c>
      <c r="O23" s="30">
        <f>IF(H23&gt;19,AZ23,IF(H23&gt;11,AY23,IF(H23&gt;3,AX23,IF(H23=0,"",IF(H23&gt;3,"",AW23)))))</f>
        <v>5</v>
      </c>
      <c r="P23" s="30">
        <f>IF(I23="физика",BL23,IF(I23="биология",BF23,IF(I23="химия",BR23,IF(I23="литература",BX23,IF(I23="вс.история",CD23,IF(I23="география",CJ23,IF(I23="иностранный",CP23,"")))))))</f>
        <v>3</v>
      </c>
      <c r="Q23" s="19">
        <f>IF(I23="биология",J23," " )</f>
        <v>8</v>
      </c>
      <c r="R23" s="20" t="str">
        <f>IF(I23="физика",J23," " )</f>
        <v xml:space="preserve"> </v>
      </c>
      <c r="S23" s="20" t="str">
        <f>IF(I23="химия",J23," " )</f>
        <v xml:space="preserve"> </v>
      </c>
      <c r="T23" s="20" t="str">
        <f>IF(I23="литература",J23," " )</f>
        <v xml:space="preserve"> </v>
      </c>
      <c r="U23" s="20" t="str">
        <f>IF(I23="вс.история",J23," " )</f>
        <v xml:space="preserve"> </v>
      </c>
      <c r="V23" s="20" t="str">
        <f>IF(I23="география",J23," " )</f>
        <v xml:space="preserve"> </v>
      </c>
      <c r="W23" s="20" t="str">
        <f>IF(I23="иностранный",J23," " )</f>
        <v xml:space="preserve"> </v>
      </c>
      <c r="X23" s="31" t="str">
        <f t="shared" si="0"/>
        <v/>
      </c>
      <c r="Y23" s="31" t="str">
        <f t="shared" si="1"/>
        <v/>
      </c>
      <c r="Z23" s="31">
        <f t="shared" si="2"/>
        <v>1</v>
      </c>
      <c r="AA23" s="31" t="str">
        <f t="shared" si="3"/>
        <v/>
      </c>
      <c r="AB23" s="31" t="str">
        <f t="shared" si="4"/>
        <v/>
      </c>
      <c r="AC23" s="31" t="str">
        <f t="shared" si="5"/>
        <v/>
      </c>
      <c r="AD23" s="31" t="str">
        <f t="shared" si="6"/>
        <v/>
      </c>
      <c r="AG23" s="20" t="s">
        <v>30</v>
      </c>
      <c r="AH23" s="31" t="str">
        <f>IF(E23&gt;20,"",IF(E23&gt;13,"",IF(E23&gt;3,"",2)))</f>
        <v/>
      </c>
      <c r="AI23" s="31">
        <f>IF(E23&gt;20,"",IF(E23&gt;13,"",IF(E23&gt;3,3,IF(E23&gt;3,"",""))))</f>
        <v>3</v>
      </c>
      <c r="AJ23" s="31" t="str">
        <f>IF(E23&gt;20,"",IF(E23&gt;13,4,IF(E23&gt;3,"",IF(E23&gt;3,"",""))))</f>
        <v/>
      </c>
      <c r="AK23" s="31" t="str">
        <f>IF(E23&gt;20,5,IF(E23&gt;13,"",IF(E23&gt;3,"",IF(E23&gt;3,"",""))))</f>
        <v/>
      </c>
      <c r="AL23" s="20" t="s">
        <v>31</v>
      </c>
      <c r="AM23" s="31" t="str">
        <f>IF(F23&gt;17,"",IF(F23&gt;11,"",IF(F23&gt;3,"",2)))</f>
        <v/>
      </c>
      <c r="AN23" s="31" t="str">
        <f>IF(F23&gt;17,"",IF(F23&gt;11,"",IF(F23&gt;3,3,IF(F23&gt;3,"",""))))</f>
        <v/>
      </c>
      <c r="AO23" s="31" t="str">
        <f>IF(F23&gt;17,"",IF(F23&gt;11,4,IF(F23&gt;3,"",IF(F23&gt;3,"",""))))</f>
        <v/>
      </c>
      <c r="AP23" s="31">
        <f>IF(F23&gt;17,5,IF(F23&gt;11,"",IF(F23&gt;3,"",IF(F23&gt;3,"",""))))</f>
        <v>5</v>
      </c>
      <c r="AQ23" s="20" t="s">
        <v>32</v>
      </c>
      <c r="AR23" s="31" t="str">
        <f>IF(G23&gt;20,"",IF(G23&gt;13,"",IF(G23&gt;3,"",2)))</f>
        <v/>
      </c>
      <c r="AS23" s="31">
        <f>IF(G23&gt;20,"",IF(G23&gt;13,"",IF(G23&gt;3,3,IF(G23&gt;3,"",""))))</f>
        <v>3</v>
      </c>
      <c r="AT23" s="31" t="str">
        <f>IF(G23&gt;20,"",IF(G23&gt;13,4,IF(G23&gt;3,"",IF(G23&gt;3,"",""))))</f>
        <v/>
      </c>
      <c r="AU23" s="31" t="str">
        <f>IF(G23&gt;20,5,IF(G23&gt;13,"",IF(G23&gt;3,"",IF(G23&gt;3,"",""))))</f>
        <v/>
      </c>
      <c r="AV23" s="20" t="s">
        <v>33</v>
      </c>
      <c r="AW23" s="31" t="str">
        <f>IF(H23&gt;19,"",IF(H23&gt;11,"",IF(H23&gt;3,"",2)))</f>
        <v/>
      </c>
      <c r="AX23" s="31" t="str">
        <f>IF(H23&gt;19,"",IF(H23&gt;11,"",IF(H23&gt;3,3,IF(H23&gt;3,"",""))))</f>
        <v/>
      </c>
      <c r="AY23" s="31" t="str">
        <f>IF(H23&gt;19,"",IF(H23&gt;11,4,IF(H23&gt;3,"",IF(H23&gt;3,"",""))))</f>
        <v/>
      </c>
      <c r="AZ23" s="31">
        <f>IF(H23&gt;19,5,IF(H23&gt;11,"",IF(H23&gt;3,"",IF(H23&gt;3,"",""))))</f>
        <v>5</v>
      </c>
      <c r="BA23" s="20" t="s">
        <v>34</v>
      </c>
      <c r="BB23" s="31" t="str">
        <f>IF(J23&gt;20,"",IF(J23&gt;13,"",IF(J23&gt;3,"",2)))</f>
        <v/>
      </c>
      <c r="BC23" s="31">
        <f>IF(J23&gt;20,"",IF(J23&gt;13,"",IF(J23&gt;3,3,IF(J23&gt;3,"",""))))</f>
        <v>3</v>
      </c>
      <c r="BD23" s="31" t="str">
        <f>IF(J23&gt;20,"",IF(J23&gt;13,4,IF(J23&gt;3,"",IF(J23&gt;3,"",""))))</f>
        <v/>
      </c>
      <c r="BE23" s="31" t="str">
        <f>IF(J23&gt;20,5,IF(J23&gt;13,"",IF(J23&gt;3,"",IF(J23&gt;3,"",""))))</f>
        <v/>
      </c>
      <c r="BF23" s="31">
        <f>IF(J23&gt;20,BE23,IF(J23&gt;13,BD23,IF(J23&gt;3,BC23,IF(J23=0,"",IF(J23&gt;3,"",BB23)))))</f>
        <v>3</v>
      </c>
      <c r="BG23" s="20" t="s">
        <v>14</v>
      </c>
      <c r="BH23" s="31" t="str">
        <f>IF(J23&gt;19,"",IF(J23&gt;11,"",IF(J23&gt;3,"",2)))</f>
        <v/>
      </c>
      <c r="BI23" s="31">
        <f>IF(J23&gt;19,"",IF(J23&gt;11,"",IF(J23&gt;3,3,IF(J23&gt;3,"",""))))</f>
        <v>3</v>
      </c>
      <c r="BJ23" s="31" t="str">
        <f>IF(J23&gt;19,"",IF(J23&gt;11,4,IF(J23&gt;3,"",IF(J23&gt;3,"",""))))</f>
        <v/>
      </c>
      <c r="BK23" s="31" t="str">
        <f>IF(J23&gt;19,5,IF(J23&gt;11,"",IF(J23&gt;3,"",IF(J23&gt;3,"",""))))</f>
        <v/>
      </c>
      <c r="BL23" s="31">
        <f>IF(J23&gt;19,BK23,IF(J23&gt;11,BJ23,IF(J23&gt;3,BI23,IF(J23=0,"",IF(J23&gt;3,"",BH23)))))</f>
        <v>3</v>
      </c>
      <c r="BM23" s="20" t="s">
        <v>15</v>
      </c>
      <c r="BN23" s="31" t="str">
        <f>IF(J23&gt;19,"",IF(J23&gt;11,"",IF(J23&gt;3,"",2)))</f>
        <v/>
      </c>
      <c r="BO23" s="31">
        <f>IF(J23&gt;19,"",IF(J23&gt;11,"",IF(J23&gt;3,3,IF(J23&gt;3,"",""))))</f>
        <v>3</v>
      </c>
      <c r="BP23" s="31" t="str">
        <f>IF(J23&gt;19,"",IF(J23&gt;11,4,IF(J23&gt;3,"",IF(J23&gt;3,"",""))))</f>
        <v/>
      </c>
      <c r="BQ23" s="31" t="str">
        <f>IF(J23&gt;19,5,IF(J23&gt;11,"",IF(J23&gt;3,"",IF(J23&gt;3,"",""))))</f>
        <v/>
      </c>
      <c r="BR23" s="31">
        <f>IF(J23&gt;19,BQ23,IF(J23&gt;11,BP23,IF(J23&gt;3,BO23,IF(J23=0,"",IF(J23&gt;3,"",BN23)))))</f>
        <v>3</v>
      </c>
      <c r="BS23" s="20" t="s">
        <v>16</v>
      </c>
      <c r="BT23" s="31" t="str">
        <f>IF(J23&gt;20,"",IF(J23&gt;13,"",IF(J23&gt;3,"",2)))</f>
        <v/>
      </c>
      <c r="BU23" s="31">
        <f>IF(J23&gt;20,"",IF(J23&gt;13,"",IF(J23&gt;3,3,IF(J23&gt;3,"",""))))</f>
        <v>3</v>
      </c>
      <c r="BV23" s="31" t="str">
        <f>IF(J23&gt;20,"",IF(J23&gt;13,4,IF(J23&gt;3,"",IF(J23&gt;3,"",""))))</f>
        <v/>
      </c>
      <c r="BW23" s="31" t="str">
        <f>IF(J23&gt;20,5,IF(J23&gt;13,"",IF(J23&gt;3,"",IF(J23&gt;3,"",""))))</f>
        <v/>
      </c>
      <c r="BX23" s="31">
        <f>IF(J23&gt;20,BW23,IF(J23&gt;13,BV23,IF(J23&gt;3,BU23,IF(J23=0,"",IF(J23&gt;3,"",BT23)))))</f>
        <v>3</v>
      </c>
      <c r="BY23" s="20" t="s">
        <v>35</v>
      </c>
      <c r="BZ23" s="31" t="str">
        <f>IF(J23&gt;20,"",IF(J23&gt;13,"",IF(J23&gt;3,"",2)))</f>
        <v/>
      </c>
      <c r="CA23" s="31">
        <f>IF(J23&gt;20,"",IF(J23&gt;13,"",IF(J23&gt;3,3,IF(J23&gt;3,"",""))))</f>
        <v>3</v>
      </c>
      <c r="CB23" s="31" t="str">
        <f>IF(J23&gt;20,"",IF(J23&gt;13,4,IF(J23&gt;3,"",IF(J23&gt;3,"",""))))</f>
        <v/>
      </c>
      <c r="CC23" s="31" t="str">
        <f>IF(J23&gt;20,5,IF(J23&gt;13,"",IF(J23&gt;3,"",IF(J23&gt;3,"",""))))</f>
        <v/>
      </c>
      <c r="CD23" s="31">
        <f>IF(J23&gt;20,CC23,IF(J23&gt;13,CB23,IF(J23&gt;3,CA23,IF(J23=0,"",IF(J23&gt;3,"",BZ23)))))</f>
        <v>3</v>
      </c>
      <c r="CE23" s="20" t="s">
        <v>29</v>
      </c>
      <c r="CF23" s="31" t="str">
        <f>IF(J23&gt;20,"",IF(J23&gt;13,"",IF(J23&gt;3,"",2)))</f>
        <v/>
      </c>
      <c r="CG23" s="31">
        <f>IF(J23&gt;20,"",IF(J23&gt;13,"",IF(J23&gt;3,3,IF(J23&gt;3,"",""))))</f>
        <v>3</v>
      </c>
      <c r="CH23" s="31" t="str">
        <f>IF(J23&gt;20,"",IF(J23&gt;13,4,IF(J23&gt;3,"",IF(J23&gt;3,"",""))))</f>
        <v/>
      </c>
      <c r="CI23" s="31" t="str">
        <f>IF(J23&gt;20,5,IF(J23&gt;13,"",IF(J23&gt;3,"",IF(J23&gt;3,"",""))))</f>
        <v/>
      </c>
      <c r="CJ23" s="31">
        <f>IF(J23&gt;20,CI23,IF(J23&gt;13,CH23,IF(J23&gt;3,CG23,IF(J23=0,"",IF(J23&gt;3,"",CF23)))))</f>
        <v>3</v>
      </c>
      <c r="CK23" s="20" t="s">
        <v>36</v>
      </c>
      <c r="CL23" s="31" t="str">
        <f>IF(J23&gt;20,"",IF(J23&gt;13,"",IF(J23&gt;3,"",2)))</f>
        <v/>
      </c>
      <c r="CM23" s="31">
        <f>IF(J23&gt;20,"",IF(J23&gt;13,"",IF(J23&gt;3,3,IF(J23&gt;3,"",""))))</f>
        <v>3</v>
      </c>
      <c r="CN23" s="31" t="str">
        <f>IF(J23&gt;20,"",IF(J23&gt;13,4,IF(J23&gt;3,"",IF(J23&gt;3,"",""))))</f>
        <v/>
      </c>
      <c r="CO23" s="31" t="str">
        <f>IF(J23&gt;20,5,IF(J23&gt;13,"",IF(J23&gt;3,"",IF(J23&gt;3,"",""))))</f>
        <v/>
      </c>
      <c r="CP23" s="31">
        <f>IF(J23&gt;20,CO23,IF(J23&gt;13,CN23,IF(J23&gt;3,CM23,IF(J23=0,"",IF(J23&gt;3,"",CL23)))))</f>
        <v>3</v>
      </c>
      <c r="CQ23" s="21">
        <f>K23-F23</f>
        <v>47</v>
      </c>
      <c r="CR23" s="22" t="str">
        <f>IF(CQ23=0," ",IF(CQ23&gt;=50, "",IF(D23="ж","не прошла",IF(D23="м","не прошёл"))))</f>
        <v>не прошла</v>
      </c>
    </row>
    <row r="24" spans="1:96" ht="15" x14ac:dyDescent="0.25">
      <c r="A24" s="23">
        <f>'[1]Впишите фамилии!'!A80</f>
        <v>21</v>
      </c>
      <c r="B24" s="24" t="str">
        <f>'[1]Впишите фамилии!'!B80</f>
        <v>а</v>
      </c>
      <c r="C24" s="23" t="str">
        <f>'[1]Впишите фамилии!'!C80</f>
        <v>Тарасов Максим</v>
      </c>
      <c r="D24" s="25" t="str">
        <f>'[1]Впишите фамилии!'!D80</f>
        <v>м</v>
      </c>
      <c r="E24" s="26">
        <v>10</v>
      </c>
      <c r="F24" s="26">
        <v>13</v>
      </c>
      <c r="G24" s="26">
        <v>7</v>
      </c>
      <c r="H24" s="26">
        <v>11</v>
      </c>
      <c r="I24" s="28" t="s">
        <v>14</v>
      </c>
      <c r="J24" s="32">
        <v>13</v>
      </c>
      <c r="K24" s="14">
        <f>E24+F24+G24+H24+J24</f>
        <v>54</v>
      </c>
      <c r="L24" s="30">
        <f>IF(E24&gt;20,AK24,IF(E24&gt;13,AJ24,IF(E24=0,"",IF(E24&gt;3,AI24,IF(E24&gt;3,"",AH24)))))</f>
        <v>3</v>
      </c>
      <c r="M24" s="30">
        <f>IF(F24&gt;17,AP24,IF(F24&gt;11,AO24,IF(F24&gt;3,AN24,IF(F24=0,"",IF(F24&gt;3,"",AM24)))))</f>
        <v>4</v>
      </c>
      <c r="N24" s="30">
        <f>IF(G24&gt;20,AU24,IF(G24&gt;13,AT24,IF(G24&gt;3,AS24,IF(G24=0,"",IF(G24&gt;3,"",AR24)))))</f>
        <v>3</v>
      </c>
      <c r="O24" s="30">
        <f>IF(H24&gt;19,AZ24,IF(H24&gt;11,AY24,IF(H24&gt;3,AX24,IF(H24=0,"",IF(H24&gt;3,"",AW24)))))</f>
        <v>3</v>
      </c>
      <c r="P24" s="30">
        <f>IF(I24="физика",BL24,IF(I24="биология",BF24,IF(I24="химия",BR24,IF(I24="литература",BX24,IF(I24="вс.история",CD24,IF(I24="география",CJ24,IF(I24="иностранный",CP24,"")))))))</f>
        <v>4</v>
      </c>
      <c r="Q24" s="19" t="str">
        <f>IF(I24="биология",J24," " )</f>
        <v xml:space="preserve"> </v>
      </c>
      <c r="R24" s="20">
        <f>IF(I24="физика",J24," " )</f>
        <v>13</v>
      </c>
      <c r="S24" s="20" t="str">
        <f>IF(I24="химия",J24," " )</f>
        <v xml:space="preserve"> </v>
      </c>
      <c r="T24" s="20" t="str">
        <f>IF(I24="литература",J24," " )</f>
        <v xml:space="preserve"> </v>
      </c>
      <c r="U24" s="20" t="str">
        <f>IF(I24="вс.история",J24," " )</f>
        <v xml:space="preserve"> </v>
      </c>
      <c r="V24" s="20" t="str">
        <f>IF(I24="география",J24," " )</f>
        <v xml:space="preserve"> </v>
      </c>
      <c r="W24" s="20" t="str">
        <f>IF(I24="иностранный",J24," " )</f>
        <v xml:space="preserve"> </v>
      </c>
      <c r="X24" s="31" t="str">
        <f t="shared" si="0"/>
        <v/>
      </c>
      <c r="Y24" s="31">
        <f t="shared" si="1"/>
        <v>1</v>
      </c>
      <c r="Z24" s="31" t="str">
        <f t="shared" si="2"/>
        <v/>
      </c>
      <c r="AA24" s="31" t="str">
        <f t="shared" si="3"/>
        <v/>
      </c>
      <c r="AB24" s="31" t="str">
        <f t="shared" si="4"/>
        <v/>
      </c>
      <c r="AC24" s="31" t="str">
        <f t="shared" si="5"/>
        <v/>
      </c>
      <c r="AD24" s="31" t="str">
        <f t="shared" si="6"/>
        <v/>
      </c>
      <c r="AG24" s="20" t="s">
        <v>30</v>
      </c>
      <c r="AH24" s="31" t="str">
        <f>IF(E24&gt;20,"",IF(E24&gt;13,"",IF(E24&gt;3,"",2)))</f>
        <v/>
      </c>
      <c r="AI24" s="31">
        <f>IF(E24&gt;20,"",IF(E24&gt;13,"",IF(E24&gt;3,3,IF(E24&gt;3,"",""))))</f>
        <v>3</v>
      </c>
      <c r="AJ24" s="31" t="str">
        <f>IF(E24&gt;20,"",IF(E24&gt;13,4,IF(E24&gt;3,"",IF(E24&gt;3,"",""))))</f>
        <v/>
      </c>
      <c r="AK24" s="31" t="str">
        <f>IF(E24&gt;20,5,IF(E24&gt;13,"",IF(E24&gt;3,"",IF(E24&gt;3,"",""))))</f>
        <v/>
      </c>
      <c r="AL24" s="20" t="s">
        <v>31</v>
      </c>
      <c r="AM24" s="31" t="str">
        <f>IF(F24&gt;17,"",IF(F24&gt;11,"",IF(F24&gt;3,"",2)))</f>
        <v/>
      </c>
      <c r="AN24" s="31" t="str">
        <f>IF(F24&gt;17,"",IF(F24&gt;11,"",IF(F24&gt;3,3,IF(F24&gt;3,"",""))))</f>
        <v/>
      </c>
      <c r="AO24" s="31">
        <f>IF(F24&gt;17,"",IF(F24&gt;11,4,IF(F24&gt;3,"",IF(F24&gt;3,"",""))))</f>
        <v>4</v>
      </c>
      <c r="AP24" s="31" t="str">
        <f>IF(F24&gt;17,5,IF(F24&gt;11,"",IF(F24&gt;3,"",IF(F24&gt;3,"",""))))</f>
        <v/>
      </c>
      <c r="AQ24" s="20" t="s">
        <v>32</v>
      </c>
      <c r="AR24" s="31" t="str">
        <f>IF(G24&gt;20,"",IF(G24&gt;13,"",IF(G24&gt;3,"",2)))</f>
        <v/>
      </c>
      <c r="AS24" s="31">
        <f>IF(G24&gt;20,"",IF(G24&gt;13,"",IF(G24&gt;3,3,IF(G24&gt;3,"",""))))</f>
        <v>3</v>
      </c>
      <c r="AT24" s="31" t="str">
        <f>IF(G24&gt;20,"",IF(G24&gt;13,4,IF(G24&gt;3,"",IF(G24&gt;3,"",""))))</f>
        <v/>
      </c>
      <c r="AU24" s="31" t="str">
        <f>IF(G24&gt;20,5,IF(G24&gt;13,"",IF(G24&gt;3,"",IF(G24&gt;3,"",""))))</f>
        <v/>
      </c>
      <c r="AV24" s="20" t="s">
        <v>33</v>
      </c>
      <c r="AW24" s="31" t="str">
        <f>IF(H24&gt;19,"",IF(H24&gt;11,"",IF(H24&gt;3,"",2)))</f>
        <v/>
      </c>
      <c r="AX24" s="31">
        <f>IF(H24&gt;19,"",IF(H24&gt;11,"",IF(H24&gt;3,3,IF(H24&gt;3,"",""))))</f>
        <v>3</v>
      </c>
      <c r="AY24" s="31" t="str">
        <f>IF(H24&gt;19,"",IF(H24&gt;11,4,IF(H24&gt;3,"",IF(H24&gt;3,"",""))))</f>
        <v/>
      </c>
      <c r="AZ24" s="31" t="str">
        <f>IF(H24&gt;19,5,IF(H24&gt;11,"",IF(H24&gt;3,"",IF(H24&gt;3,"",""))))</f>
        <v/>
      </c>
      <c r="BA24" s="20" t="s">
        <v>34</v>
      </c>
      <c r="BB24" s="31" t="str">
        <f>IF(J24&gt;20,"",IF(J24&gt;13,"",IF(J24&gt;3,"",2)))</f>
        <v/>
      </c>
      <c r="BC24" s="31">
        <f>IF(J24&gt;20,"",IF(J24&gt;13,"",IF(J24&gt;3,3,IF(J24&gt;3,"",""))))</f>
        <v>3</v>
      </c>
      <c r="BD24" s="31" t="str">
        <f>IF(J24&gt;20,"",IF(J24&gt;13,4,IF(J24&gt;3,"",IF(J24&gt;3,"",""))))</f>
        <v/>
      </c>
      <c r="BE24" s="31" t="str">
        <f>IF(J24&gt;20,5,IF(J24&gt;13,"",IF(J24&gt;3,"",IF(J24&gt;3,"",""))))</f>
        <v/>
      </c>
      <c r="BF24" s="31">
        <f>IF(J24&gt;20,BE24,IF(J24&gt;13,BD24,IF(J24&gt;3,BC24,IF(J24=0,"",IF(J24&gt;3,"",BB24)))))</f>
        <v>3</v>
      </c>
      <c r="BG24" s="20" t="s">
        <v>14</v>
      </c>
      <c r="BH24" s="31" t="str">
        <f>IF(J24&gt;19,"",IF(J24&gt;11,"",IF(J24&gt;3,"",2)))</f>
        <v/>
      </c>
      <c r="BI24" s="31" t="str">
        <f>IF(J24&gt;19,"",IF(J24&gt;11,"",IF(J24&gt;3,3,IF(J24&gt;3,"",""))))</f>
        <v/>
      </c>
      <c r="BJ24" s="31">
        <f>IF(J24&gt;19,"",IF(J24&gt;11,4,IF(J24&gt;3,"",IF(J24&gt;3,"",""))))</f>
        <v>4</v>
      </c>
      <c r="BK24" s="31" t="str">
        <f>IF(J24&gt;19,5,IF(J24&gt;11,"",IF(J24&gt;3,"",IF(J24&gt;3,"",""))))</f>
        <v/>
      </c>
      <c r="BL24" s="31">
        <f>IF(J24&gt;19,BK24,IF(J24&gt;11,BJ24,IF(J24&gt;3,BI24,IF(J24=0,"",IF(J24&gt;3,"",BH24)))))</f>
        <v>4</v>
      </c>
      <c r="BM24" s="20" t="s">
        <v>15</v>
      </c>
      <c r="BN24" s="31" t="str">
        <f>IF(J24&gt;19,"",IF(J24&gt;11,"",IF(J24&gt;3,"",2)))</f>
        <v/>
      </c>
      <c r="BO24" s="31" t="str">
        <f>IF(J24&gt;19,"",IF(J24&gt;11,"",IF(J24&gt;3,3,IF(J24&gt;3,"",""))))</f>
        <v/>
      </c>
      <c r="BP24" s="31">
        <f>IF(J24&gt;19,"",IF(J24&gt;11,4,IF(J24&gt;3,"",IF(J24&gt;3,"",""))))</f>
        <v>4</v>
      </c>
      <c r="BQ24" s="31" t="str">
        <f>IF(J24&gt;19,5,IF(J24&gt;11,"",IF(J24&gt;3,"",IF(J24&gt;3,"",""))))</f>
        <v/>
      </c>
      <c r="BR24" s="31">
        <f>IF(J24&gt;19,BQ24,IF(J24&gt;11,BP24,IF(J24&gt;3,BO24,IF(J24=0,"",IF(J24&gt;3,"",BN24)))))</f>
        <v>4</v>
      </c>
      <c r="BS24" s="20" t="s">
        <v>16</v>
      </c>
      <c r="BT24" s="31" t="str">
        <f>IF(J24&gt;20,"",IF(J24&gt;13,"",IF(J24&gt;3,"",2)))</f>
        <v/>
      </c>
      <c r="BU24" s="31">
        <f>IF(J24&gt;20,"",IF(J24&gt;13,"",IF(J24&gt;3,3,IF(J24&gt;3,"",""))))</f>
        <v>3</v>
      </c>
      <c r="BV24" s="31" t="str">
        <f>IF(J24&gt;20,"",IF(J24&gt;13,4,IF(J24&gt;3,"",IF(J24&gt;3,"",""))))</f>
        <v/>
      </c>
      <c r="BW24" s="31" t="str">
        <f>IF(J24&gt;20,5,IF(J24&gt;13,"",IF(J24&gt;3,"",IF(J24&gt;3,"",""))))</f>
        <v/>
      </c>
      <c r="BX24" s="31">
        <f>IF(J24&gt;20,BW24,IF(J24&gt;13,BV24,IF(J24&gt;3,BU24,IF(J24=0,"",IF(J24&gt;3,"",BT24)))))</f>
        <v>3</v>
      </c>
      <c r="BY24" s="20" t="s">
        <v>35</v>
      </c>
      <c r="BZ24" s="31" t="str">
        <f>IF(J24&gt;20,"",IF(J24&gt;13,"",IF(J24&gt;3,"",2)))</f>
        <v/>
      </c>
      <c r="CA24" s="31">
        <f>IF(J24&gt;20,"",IF(J24&gt;13,"",IF(J24&gt;3,3,IF(J24&gt;3,"",""))))</f>
        <v>3</v>
      </c>
      <c r="CB24" s="31" t="str">
        <f>IF(J24&gt;20,"",IF(J24&gt;13,4,IF(J24&gt;3,"",IF(J24&gt;3,"",""))))</f>
        <v/>
      </c>
      <c r="CC24" s="31" t="str">
        <f>IF(J24&gt;20,5,IF(J24&gt;13,"",IF(J24&gt;3,"",IF(J24&gt;3,"",""))))</f>
        <v/>
      </c>
      <c r="CD24" s="31">
        <f>IF(J24&gt;20,CC24,IF(J24&gt;13,CB24,IF(J24&gt;3,CA24,IF(J24=0,"",IF(J24&gt;3,"",BZ24)))))</f>
        <v>3</v>
      </c>
      <c r="CE24" s="20" t="s">
        <v>29</v>
      </c>
      <c r="CF24" s="31" t="str">
        <f>IF(J24&gt;20,"",IF(J24&gt;13,"",IF(J24&gt;3,"",2)))</f>
        <v/>
      </c>
      <c r="CG24" s="31">
        <f>IF(J24&gt;20,"",IF(J24&gt;13,"",IF(J24&gt;3,3,IF(J24&gt;3,"",""))))</f>
        <v>3</v>
      </c>
      <c r="CH24" s="31" t="str">
        <f>IF(J24&gt;20,"",IF(J24&gt;13,4,IF(J24&gt;3,"",IF(J24&gt;3,"",""))))</f>
        <v/>
      </c>
      <c r="CI24" s="31" t="str">
        <f>IF(J24&gt;20,5,IF(J24&gt;13,"",IF(J24&gt;3,"",IF(J24&gt;3,"",""))))</f>
        <v/>
      </c>
      <c r="CJ24" s="31">
        <f>IF(J24&gt;20,CI24,IF(J24&gt;13,CH24,IF(J24&gt;3,CG24,IF(J24=0,"",IF(J24&gt;3,"",CF24)))))</f>
        <v>3</v>
      </c>
      <c r="CK24" s="20" t="s">
        <v>36</v>
      </c>
      <c r="CL24" s="31" t="str">
        <f>IF(J24&gt;20,"",IF(J24&gt;13,"",IF(J24&gt;3,"",2)))</f>
        <v/>
      </c>
      <c r="CM24" s="31">
        <f>IF(J24&gt;20,"",IF(J24&gt;13,"",IF(J24&gt;3,3,IF(J24&gt;3,"",""))))</f>
        <v>3</v>
      </c>
      <c r="CN24" s="31" t="str">
        <f>IF(J24&gt;20,"",IF(J24&gt;13,4,IF(J24&gt;3,"",IF(J24&gt;3,"",""))))</f>
        <v/>
      </c>
      <c r="CO24" s="31" t="str">
        <f>IF(J24&gt;20,5,IF(J24&gt;13,"",IF(J24&gt;3,"",IF(J24&gt;3,"",""))))</f>
        <v/>
      </c>
      <c r="CP24" s="31">
        <f>IF(J24&gt;20,CO24,IF(J24&gt;13,CN24,IF(J24&gt;3,CM24,IF(J24=0,"",IF(J24&gt;3,"",CL24)))))</f>
        <v>3</v>
      </c>
      <c r="CQ24" s="21">
        <f>K24-F24</f>
        <v>41</v>
      </c>
      <c r="CR24" s="22" t="str">
        <f>IF(CQ24=0," ",IF(CQ24&gt;=50, "",IF(D24="ж","не прошла",IF(D24="м","не прошёл"))))</f>
        <v>не прошёл</v>
      </c>
    </row>
    <row r="25" spans="1:96" ht="15" x14ac:dyDescent="0.25">
      <c r="A25" s="60">
        <f>'[1]Впишите фамилии!'!A81</f>
        <v>22</v>
      </c>
      <c r="B25" s="61" t="str">
        <f>'[1]Впишите фамилии!'!B81</f>
        <v>а</v>
      </c>
      <c r="C25" s="60" t="str">
        <f>'[1]Впишите фамилии!'!C81</f>
        <v>Цыбулькин Илья</v>
      </c>
      <c r="D25" s="62" t="str">
        <f>'[1]Впишите фамилии!'!D81</f>
        <v>м</v>
      </c>
      <c r="E25" s="63">
        <v>12</v>
      </c>
      <c r="F25" s="63">
        <v>13</v>
      </c>
      <c r="G25" s="63">
        <v>9</v>
      </c>
      <c r="H25" s="63">
        <v>7</v>
      </c>
      <c r="I25" s="64" t="s">
        <v>34</v>
      </c>
      <c r="J25" s="65">
        <v>13</v>
      </c>
      <c r="K25" s="16">
        <f>E25+F25+G25+H25+J25</f>
        <v>54</v>
      </c>
      <c r="L25" s="66">
        <f>IF(E25&gt;20,AK25,IF(E25&gt;13,AJ25,IF(E25=0,"",IF(E25&gt;3,AI25,IF(E25&gt;3,"",AH25)))))</f>
        <v>3</v>
      </c>
      <c r="M25" s="66">
        <f>IF(F25&gt;17,AP25,IF(F25&gt;11,AO25,IF(F25&gt;3,AN25,IF(F25=0,"",IF(F25&gt;3,"",AM25)))))</f>
        <v>4</v>
      </c>
      <c r="N25" s="66">
        <f>IF(G25&gt;20,AU25,IF(G25&gt;13,AT25,IF(G25&gt;3,AS25,IF(G25=0,"",IF(G25&gt;3,"",AR25)))))</f>
        <v>3</v>
      </c>
      <c r="O25" s="66">
        <f>IF(H25&gt;19,AZ25,IF(H25&gt;11,AY25,IF(H25&gt;3,AX25,IF(H25=0,"",IF(H25&gt;3,"",AW25)))))</f>
        <v>3</v>
      </c>
      <c r="P25" s="66">
        <f>IF(I25="физика",BL25,IF(I25="биология",BF25,IF(I25="химия",BR25,IF(I25="литература",BX25,IF(I25="вс.история",CD25,IF(I25="география",CJ25,IF(I25="иностранный",CP25,"")))))))</f>
        <v>3</v>
      </c>
      <c r="Q25" s="67">
        <f>IF(I25="биология",J25," " )</f>
        <v>13</v>
      </c>
      <c r="R25" s="68" t="str">
        <f>IF(I25="физика",J25," " )</f>
        <v xml:space="preserve"> </v>
      </c>
      <c r="S25" s="68" t="str">
        <f>IF(I25="химия",J25," " )</f>
        <v xml:space="preserve"> </v>
      </c>
      <c r="T25" s="68" t="str">
        <f>IF(I25="литература",J25," " )</f>
        <v xml:space="preserve"> </v>
      </c>
      <c r="U25" s="68" t="str">
        <f>IF(I25="вс.история",J25," " )</f>
        <v xml:space="preserve"> </v>
      </c>
      <c r="V25" s="68" t="str">
        <f>IF(I25="география",J25," " )</f>
        <v xml:space="preserve"> </v>
      </c>
      <c r="W25" s="68" t="str">
        <f>IF(I25="иностранный",J25," " )</f>
        <v xml:space="preserve"> </v>
      </c>
      <c r="X25" s="69" t="str">
        <f t="shared" si="0"/>
        <v/>
      </c>
      <c r="Y25" s="69">
        <f t="shared" si="1"/>
        <v>1</v>
      </c>
      <c r="Z25" s="69" t="str">
        <f t="shared" si="2"/>
        <v/>
      </c>
      <c r="AA25" s="69" t="str">
        <f t="shared" si="3"/>
        <v/>
      </c>
      <c r="AB25" s="69" t="str">
        <f t="shared" si="4"/>
        <v/>
      </c>
      <c r="AC25" s="69" t="str">
        <f t="shared" si="5"/>
        <v/>
      </c>
      <c r="AD25" s="69" t="str">
        <f t="shared" si="6"/>
        <v/>
      </c>
      <c r="AG25" s="68" t="s">
        <v>30</v>
      </c>
      <c r="AH25" s="69" t="str">
        <f>IF(E25&gt;20,"",IF(E25&gt;13,"",IF(E25&gt;3,"",2)))</f>
        <v/>
      </c>
      <c r="AI25" s="69">
        <f>IF(E25&gt;20,"",IF(E25&gt;13,"",IF(E25&gt;3,3,IF(E25&gt;3,"",""))))</f>
        <v>3</v>
      </c>
      <c r="AJ25" s="69" t="str">
        <f>IF(E25&gt;20,"",IF(E25&gt;13,4,IF(E25&gt;3,"",IF(E25&gt;3,"",""))))</f>
        <v/>
      </c>
      <c r="AK25" s="69" t="str">
        <f>IF(E25&gt;20,5,IF(E25&gt;13,"",IF(E25&gt;3,"",IF(E25&gt;3,"",""))))</f>
        <v/>
      </c>
      <c r="AL25" s="68" t="s">
        <v>31</v>
      </c>
      <c r="AM25" s="69" t="str">
        <f>IF(F25&gt;17,"",IF(F25&gt;11,"",IF(F25&gt;3,"",2)))</f>
        <v/>
      </c>
      <c r="AN25" s="69" t="str">
        <f>IF(F25&gt;17,"",IF(F25&gt;11,"",IF(F25&gt;3,3,IF(F25&gt;3,"",""))))</f>
        <v/>
      </c>
      <c r="AO25" s="69">
        <f>IF(F25&gt;17,"",IF(F25&gt;11,4,IF(F25&gt;3,"",IF(F25&gt;3,"",""))))</f>
        <v>4</v>
      </c>
      <c r="AP25" s="69" t="str">
        <f>IF(F25&gt;17,5,IF(F25&gt;11,"",IF(F25&gt;3,"",IF(F25&gt;3,"",""))))</f>
        <v/>
      </c>
      <c r="AQ25" s="68" t="s">
        <v>32</v>
      </c>
      <c r="AR25" s="69" t="str">
        <f>IF(G25&gt;20,"",IF(G25&gt;13,"",IF(G25&gt;3,"",2)))</f>
        <v/>
      </c>
      <c r="AS25" s="69">
        <f>IF(G25&gt;20,"",IF(G25&gt;13,"",IF(G25&gt;3,3,IF(G25&gt;3,"",""))))</f>
        <v>3</v>
      </c>
      <c r="AT25" s="69" t="str">
        <f>IF(G25&gt;20,"",IF(G25&gt;13,4,IF(G25&gt;3,"",IF(G25&gt;3,"",""))))</f>
        <v/>
      </c>
      <c r="AU25" s="69" t="str">
        <f>IF(G25&gt;20,5,IF(G25&gt;13,"",IF(G25&gt;3,"",IF(G25&gt;3,"",""))))</f>
        <v/>
      </c>
      <c r="AV25" s="68" t="s">
        <v>33</v>
      </c>
      <c r="AW25" s="69" t="str">
        <f>IF(H25&gt;19,"",IF(H25&gt;11,"",IF(H25&gt;3,"",2)))</f>
        <v/>
      </c>
      <c r="AX25" s="69">
        <f>IF(H25&gt;19,"",IF(H25&gt;11,"",IF(H25&gt;3,3,IF(H25&gt;3,"",""))))</f>
        <v>3</v>
      </c>
      <c r="AY25" s="69" t="str">
        <f>IF(H25&gt;19,"",IF(H25&gt;11,4,IF(H25&gt;3,"",IF(H25&gt;3,"",""))))</f>
        <v/>
      </c>
      <c r="AZ25" s="69" t="str">
        <f>IF(H25&gt;19,5,IF(H25&gt;11,"",IF(H25&gt;3,"",IF(H25&gt;3,"",""))))</f>
        <v/>
      </c>
      <c r="BA25" s="68" t="s">
        <v>34</v>
      </c>
      <c r="BB25" s="69" t="str">
        <f>IF(J25&gt;20,"",IF(J25&gt;13,"",IF(J25&gt;3,"",2)))</f>
        <v/>
      </c>
      <c r="BC25" s="69">
        <f>IF(J25&gt;20,"",IF(J25&gt;13,"",IF(J25&gt;3,3,IF(J25&gt;3,"",""))))</f>
        <v>3</v>
      </c>
      <c r="BD25" s="69" t="str">
        <f>IF(J25&gt;20,"",IF(J25&gt;13,4,IF(J25&gt;3,"",IF(J25&gt;3,"",""))))</f>
        <v/>
      </c>
      <c r="BE25" s="69" t="str">
        <f>IF(J25&gt;20,5,IF(J25&gt;13,"",IF(J25&gt;3,"",IF(J25&gt;3,"",""))))</f>
        <v/>
      </c>
      <c r="BF25" s="69">
        <f>IF(J25&gt;20,BE25,IF(J25&gt;13,BD25,IF(J25&gt;3,BC25,IF(J25=0,"",IF(J25&gt;3,"",BB25)))))</f>
        <v>3</v>
      </c>
      <c r="BG25" s="68" t="s">
        <v>14</v>
      </c>
      <c r="BH25" s="69" t="str">
        <f>IF(J25&gt;19,"",IF(J25&gt;11,"",IF(J25&gt;3,"",2)))</f>
        <v/>
      </c>
      <c r="BI25" s="69" t="str">
        <f>IF(J25&gt;19,"",IF(J25&gt;11,"",IF(J25&gt;3,3,IF(J25&gt;3,"",""))))</f>
        <v/>
      </c>
      <c r="BJ25" s="69">
        <f>IF(J25&gt;19,"",IF(J25&gt;11,4,IF(J25&gt;3,"",IF(J25&gt;3,"",""))))</f>
        <v>4</v>
      </c>
      <c r="BK25" s="69" t="str">
        <f>IF(J25&gt;19,5,IF(J25&gt;11,"",IF(J25&gt;3,"",IF(J25&gt;3,"",""))))</f>
        <v/>
      </c>
      <c r="BL25" s="69">
        <f>IF(J25&gt;19,BK25,IF(J25&gt;11,BJ25,IF(J25&gt;3,BI25,IF(J25=0,"",IF(J25&gt;3,"",BH25)))))</f>
        <v>4</v>
      </c>
      <c r="BM25" s="68" t="s">
        <v>15</v>
      </c>
      <c r="BN25" s="69" t="str">
        <f>IF(J25&gt;19,"",IF(J25&gt;11,"",IF(J25&gt;3,"",2)))</f>
        <v/>
      </c>
      <c r="BO25" s="69" t="str">
        <f>IF(J25&gt;19,"",IF(J25&gt;11,"",IF(J25&gt;3,3,IF(J25&gt;3,"",""))))</f>
        <v/>
      </c>
      <c r="BP25" s="69">
        <f>IF(J25&gt;19,"",IF(J25&gt;11,4,IF(J25&gt;3,"",IF(J25&gt;3,"",""))))</f>
        <v>4</v>
      </c>
      <c r="BQ25" s="69" t="str">
        <f>IF(J25&gt;19,5,IF(J25&gt;11,"",IF(J25&gt;3,"",IF(J25&gt;3,"",""))))</f>
        <v/>
      </c>
      <c r="BR25" s="69">
        <f>IF(J25&gt;19,BQ25,IF(J25&gt;11,BP25,IF(J25&gt;3,BO25,IF(J25=0,"",IF(J25&gt;3,"",BN25)))))</f>
        <v>4</v>
      </c>
      <c r="BS25" s="68" t="s">
        <v>16</v>
      </c>
      <c r="BT25" s="69" t="str">
        <f>IF(J25&gt;20,"",IF(J25&gt;13,"",IF(J25&gt;3,"",2)))</f>
        <v/>
      </c>
      <c r="BU25" s="69">
        <f>IF(J25&gt;20,"",IF(J25&gt;13,"",IF(J25&gt;3,3,IF(J25&gt;3,"",""))))</f>
        <v>3</v>
      </c>
      <c r="BV25" s="69" t="str">
        <f>IF(J25&gt;20,"",IF(J25&gt;13,4,IF(J25&gt;3,"",IF(J25&gt;3,"",""))))</f>
        <v/>
      </c>
      <c r="BW25" s="69" t="str">
        <f>IF(J25&gt;20,5,IF(J25&gt;13,"",IF(J25&gt;3,"",IF(J25&gt;3,"",""))))</f>
        <v/>
      </c>
      <c r="BX25" s="69">
        <f>IF(J25&gt;20,BW25,IF(J25&gt;13,BV25,IF(J25&gt;3,BU25,IF(J25=0,"",IF(J25&gt;3,"",BT25)))))</f>
        <v>3</v>
      </c>
      <c r="BY25" s="68" t="s">
        <v>35</v>
      </c>
      <c r="BZ25" s="69" t="str">
        <f>IF(J25&gt;20,"",IF(J25&gt;13,"",IF(J25&gt;3,"",2)))</f>
        <v/>
      </c>
      <c r="CA25" s="69">
        <f>IF(J25&gt;20,"",IF(J25&gt;13,"",IF(J25&gt;3,3,IF(J25&gt;3,"",""))))</f>
        <v>3</v>
      </c>
      <c r="CB25" s="69" t="str">
        <f>IF(J25&gt;20,"",IF(J25&gt;13,4,IF(J25&gt;3,"",IF(J25&gt;3,"",""))))</f>
        <v/>
      </c>
      <c r="CC25" s="69" t="str">
        <f>IF(J25&gt;20,5,IF(J25&gt;13,"",IF(J25&gt;3,"",IF(J25&gt;3,"",""))))</f>
        <v/>
      </c>
      <c r="CD25" s="69">
        <f>IF(J25&gt;20,CC25,IF(J25&gt;13,CB25,IF(J25&gt;3,CA25,IF(J25=0,"",IF(J25&gt;3,"",BZ25)))))</f>
        <v>3</v>
      </c>
      <c r="CE25" s="68" t="s">
        <v>29</v>
      </c>
      <c r="CF25" s="69" t="str">
        <f>IF(J25&gt;20,"",IF(J25&gt;13,"",IF(J25&gt;3,"",2)))</f>
        <v/>
      </c>
      <c r="CG25" s="69">
        <f>IF(J25&gt;20,"",IF(J25&gt;13,"",IF(J25&gt;3,3,IF(J25&gt;3,"",""))))</f>
        <v>3</v>
      </c>
      <c r="CH25" s="69" t="str">
        <f>IF(J25&gt;20,"",IF(J25&gt;13,4,IF(J25&gt;3,"",IF(J25&gt;3,"",""))))</f>
        <v/>
      </c>
      <c r="CI25" s="69" t="str">
        <f>IF(J25&gt;20,5,IF(J25&gt;13,"",IF(J25&gt;3,"",IF(J25&gt;3,"",""))))</f>
        <v/>
      </c>
      <c r="CJ25" s="69">
        <f>IF(J25&gt;20,CI25,IF(J25&gt;13,CH25,IF(J25&gt;3,CG25,IF(J25=0,"",IF(J25&gt;3,"",CF25)))))</f>
        <v>3</v>
      </c>
      <c r="CK25" s="68" t="s">
        <v>36</v>
      </c>
      <c r="CL25" s="69" t="str">
        <f>IF(J25&gt;20,"",IF(J25&gt;13,"",IF(J25&gt;3,"",2)))</f>
        <v/>
      </c>
      <c r="CM25" s="69">
        <f>IF(J25&gt;20,"",IF(J25&gt;13,"",IF(J25&gt;3,3,IF(J25&gt;3,"",""))))</f>
        <v>3</v>
      </c>
      <c r="CN25" s="69" t="str">
        <f>IF(J25&gt;20,"",IF(J25&gt;13,4,IF(J25&gt;3,"",IF(J25&gt;3,"",""))))</f>
        <v/>
      </c>
      <c r="CO25" s="69" t="str">
        <f>IF(J25&gt;20,5,IF(J25&gt;13,"",IF(J25&gt;3,"",IF(J25&gt;3,"",""))))</f>
        <v/>
      </c>
      <c r="CP25" s="69">
        <f>IF(J25&gt;20,CO25,IF(J25&gt;13,CN25,IF(J25&gt;3,CM25,IF(J25=0,"",IF(J25&gt;3,"",CL25)))))</f>
        <v>3</v>
      </c>
      <c r="CQ25" s="70">
        <f>K25-F25</f>
        <v>41</v>
      </c>
      <c r="CR25" s="48" t="str">
        <f>IF(CQ25=0," ",IF(CQ25&gt;=50, "",IF(D25="ж","не прошла",IF(D25="м","не прошёл"))))</f>
        <v>не прошёл</v>
      </c>
    </row>
    <row r="26" spans="1:96" ht="15.75" x14ac:dyDescent="0.25">
      <c r="A26" s="71"/>
      <c r="B26" s="72" t="s">
        <v>38</v>
      </c>
      <c r="C26" s="73" t="s">
        <v>39</v>
      </c>
      <c r="D26" s="74">
        <f>'[1]Впишите фамилии!'!D90</f>
        <v>0</v>
      </c>
      <c r="E26" s="75">
        <f>SUM(E4:E25)/AE26</f>
        <v>13.761904761904763</v>
      </c>
      <c r="F26" s="75">
        <f>SUM(F4:F25)/AE26</f>
        <v>17.095238095238095</v>
      </c>
      <c r="G26" s="75">
        <f>SUM(G4:G25)/AE26</f>
        <v>11.619047619047619</v>
      </c>
      <c r="H26" s="75">
        <f>SUM(H4:H25)/AE26</f>
        <v>14.19047619047619</v>
      </c>
      <c r="I26" s="75"/>
      <c r="J26" s="75"/>
      <c r="K26" s="75">
        <f>SUM(K4:K25)/AE26</f>
        <v>70.19047619047619</v>
      </c>
      <c r="L26" s="75">
        <f>SUM(L4:L25)/AE26</f>
        <v>3.6190476190476191</v>
      </c>
      <c r="M26" s="75">
        <f>SUM(M4:M25)/AE26</f>
        <v>4.4285714285714288</v>
      </c>
      <c r="N26" s="75">
        <f>SUM(N4:N25)/AE26</f>
        <v>3.2380952380952381</v>
      </c>
      <c r="O26" s="75">
        <f>SUM(O4:O25)/AE26</f>
        <v>3.7619047619047619</v>
      </c>
      <c r="P26" s="75">
        <f>SUM(P4:P25)/AE26</f>
        <v>3.7142857142857144</v>
      </c>
      <c r="Q26" s="76"/>
      <c r="R26" s="76"/>
      <c r="S26" s="76"/>
      <c r="T26" s="76"/>
      <c r="U26" s="76"/>
      <c r="V26" s="76"/>
      <c r="W26" s="76" t="str">
        <f>IF(I26="иностранный",J26," " )</f>
        <v xml:space="preserve"> </v>
      </c>
      <c r="X26" s="77">
        <f>SUM(X4:X25)</f>
        <v>1</v>
      </c>
      <c r="Y26" s="77">
        <f>SUM(Y4:Y25)</f>
        <v>4</v>
      </c>
      <c r="Z26" s="77">
        <f>SUM(Z4:Z25)</f>
        <v>7</v>
      </c>
      <c r="AA26" s="77">
        <f>SUM(AA4:AA25)</f>
        <v>4</v>
      </c>
      <c r="AB26" s="77">
        <f>SUM(AB4:AB25)</f>
        <v>4</v>
      </c>
      <c r="AC26" s="77">
        <f>SUM(AC4:AC25)</f>
        <v>1</v>
      </c>
      <c r="AD26" s="77">
        <f>SUM(AD4:AD25)</f>
        <v>0</v>
      </c>
      <c r="AE26" s="78">
        <f>IF(SUM(X26:AD26)&lt;=0,1,AF26)</f>
        <v>21</v>
      </c>
      <c r="AF26" s="78">
        <f>SUM(X26:AD26)</f>
        <v>21</v>
      </c>
      <c r="AG26" s="76"/>
      <c r="AH26" s="79"/>
      <c r="AI26" s="79"/>
      <c r="AJ26" s="79"/>
      <c r="AK26" s="79"/>
      <c r="AL26" s="76"/>
      <c r="AM26" s="79"/>
      <c r="AN26" s="79"/>
      <c r="AO26" s="79"/>
      <c r="AP26" s="79"/>
      <c r="AQ26" s="76"/>
      <c r="AR26" s="79"/>
      <c r="AS26" s="79"/>
      <c r="AT26" s="79"/>
      <c r="AU26" s="79"/>
      <c r="AV26" s="76"/>
      <c r="AW26" s="79"/>
      <c r="AX26" s="79"/>
      <c r="AY26" s="79"/>
      <c r="AZ26" s="79"/>
      <c r="BA26" s="76"/>
      <c r="BB26" s="79"/>
      <c r="BC26" s="79"/>
      <c r="BD26" s="79"/>
      <c r="BE26" s="79"/>
      <c r="BF26" s="79"/>
      <c r="BG26" s="76"/>
      <c r="BH26" s="79"/>
      <c r="BI26" s="79"/>
      <c r="BJ26" s="79"/>
      <c r="BK26" s="79"/>
      <c r="BL26" s="79"/>
      <c r="BM26" s="76"/>
      <c r="BN26" s="79"/>
      <c r="BO26" s="79"/>
      <c r="BP26" s="79"/>
      <c r="BQ26" s="79"/>
      <c r="BR26" s="79"/>
      <c r="BS26" s="76"/>
      <c r="BT26" s="79"/>
      <c r="BU26" s="79"/>
      <c r="BV26" s="79"/>
      <c r="BW26" s="79"/>
      <c r="BX26" s="79"/>
      <c r="BY26" s="76"/>
      <c r="BZ26" s="79"/>
      <c r="CA26" s="79"/>
      <c r="CB26" s="79"/>
      <c r="CC26" s="79"/>
      <c r="CD26" s="79"/>
      <c r="CE26" s="76"/>
      <c r="CF26" s="79"/>
      <c r="CG26" s="79"/>
      <c r="CH26" s="79"/>
      <c r="CI26" s="79"/>
      <c r="CJ26" s="79"/>
      <c r="CK26" s="76"/>
      <c r="CL26" s="79"/>
      <c r="CM26" s="79"/>
      <c r="CN26" s="79"/>
      <c r="CO26" s="79"/>
      <c r="CP26" s="79"/>
      <c r="CQ26" s="75">
        <f>SUM(CQ4:CQ25)/AE26</f>
        <v>53.095238095238095</v>
      </c>
      <c r="CR26" s="80"/>
    </row>
    <row r="27" spans="1:96" s="49" customFormat="1" ht="15.75" x14ac:dyDescent="0.25">
      <c r="A27" s="50"/>
      <c r="B27" s="51"/>
      <c r="C27" s="52"/>
      <c r="D27" s="53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5"/>
      <c r="R27" s="55"/>
      <c r="S27" s="55"/>
      <c r="T27" s="55"/>
      <c r="U27" s="55"/>
      <c r="V27" s="55"/>
      <c r="W27" s="55"/>
      <c r="X27" s="56"/>
      <c r="Y27" s="56"/>
      <c r="Z27" s="56"/>
      <c r="AA27" s="56"/>
      <c r="AB27" s="56"/>
      <c r="AC27" s="56"/>
      <c r="AD27" s="56"/>
      <c r="AE27" s="57"/>
      <c r="AF27" s="57"/>
      <c r="AG27" s="55"/>
      <c r="AH27" s="58"/>
      <c r="AI27" s="58"/>
      <c r="AJ27" s="58"/>
      <c r="AK27" s="58"/>
      <c r="AL27" s="55"/>
      <c r="AM27" s="58"/>
      <c r="AN27" s="58"/>
      <c r="AO27" s="58"/>
      <c r="AP27" s="58"/>
      <c r="AQ27" s="55"/>
      <c r="AR27" s="58"/>
      <c r="AS27" s="58"/>
      <c r="AT27" s="58"/>
      <c r="AU27" s="58"/>
      <c r="AV27" s="55"/>
      <c r="AW27" s="58"/>
      <c r="AX27" s="58"/>
      <c r="AY27" s="58"/>
      <c r="AZ27" s="58"/>
      <c r="BA27" s="55"/>
      <c r="BB27" s="58"/>
      <c r="BC27" s="58"/>
      <c r="BD27" s="58"/>
      <c r="BE27" s="58"/>
      <c r="BF27" s="58"/>
      <c r="BG27" s="55"/>
      <c r="BH27" s="58"/>
      <c r="BI27" s="58"/>
      <c r="BJ27" s="58"/>
      <c r="BK27" s="58"/>
      <c r="BL27" s="58"/>
      <c r="BM27" s="55"/>
      <c r="BN27" s="58"/>
      <c r="BO27" s="58"/>
      <c r="BP27" s="58"/>
      <c r="BQ27" s="58"/>
      <c r="BR27" s="58"/>
      <c r="BS27" s="55"/>
      <c r="BT27" s="58"/>
      <c r="BU27" s="58"/>
      <c r="BV27" s="58"/>
      <c r="BW27" s="58"/>
      <c r="BX27" s="58"/>
      <c r="BY27" s="55"/>
      <c r="BZ27" s="58"/>
      <c r="CA27" s="58"/>
      <c r="CB27" s="58"/>
      <c r="CC27" s="58"/>
      <c r="CD27" s="58"/>
      <c r="CE27" s="55"/>
      <c r="CF27" s="58"/>
      <c r="CG27" s="58"/>
      <c r="CH27" s="58"/>
      <c r="CI27" s="58"/>
      <c r="CJ27" s="58"/>
      <c r="CK27" s="55"/>
      <c r="CL27" s="58"/>
      <c r="CM27" s="58"/>
      <c r="CN27" s="58"/>
      <c r="CO27" s="58"/>
      <c r="CP27" s="58"/>
      <c r="CQ27" s="54"/>
      <c r="CR27" s="59"/>
    </row>
    <row r="28" spans="1:96" s="49" customFormat="1" ht="15.75" x14ac:dyDescent="0.25">
      <c r="A28" s="50"/>
      <c r="B28" s="51"/>
      <c r="C28" s="52"/>
      <c r="D28" s="53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5"/>
      <c r="R28" s="55"/>
      <c r="S28" s="55"/>
      <c r="T28" s="55"/>
      <c r="U28" s="55"/>
      <c r="V28" s="55"/>
      <c r="W28" s="55"/>
      <c r="X28" s="56"/>
      <c r="Y28" s="56"/>
      <c r="Z28" s="56"/>
      <c r="AA28" s="56"/>
      <c r="AB28" s="56"/>
      <c r="AC28" s="56"/>
      <c r="AD28" s="56"/>
      <c r="AE28" s="57"/>
      <c r="AF28" s="57"/>
      <c r="AG28" s="55"/>
      <c r="AH28" s="58"/>
      <c r="AI28" s="58"/>
      <c r="AJ28" s="58"/>
      <c r="AK28" s="58"/>
      <c r="AL28" s="55"/>
      <c r="AM28" s="58"/>
      <c r="AN28" s="58"/>
      <c r="AO28" s="58"/>
      <c r="AP28" s="58"/>
      <c r="AQ28" s="55"/>
      <c r="AR28" s="58"/>
      <c r="AS28" s="58"/>
      <c r="AT28" s="58"/>
      <c r="AU28" s="58"/>
      <c r="AV28" s="55"/>
      <c r="AW28" s="58"/>
      <c r="AX28" s="58"/>
      <c r="AY28" s="58"/>
      <c r="AZ28" s="58"/>
      <c r="BA28" s="55"/>
      <c r="BB28" s="58"/>
      <c r="BC28" s="58"/>
      <c r="BD28" s="58"/>
      <c r="BE28" s="58"/>
      <c r="BF28" s="58"/>
      <c r="BG28" s="55"/>
      <c r="BH28" s="58"/>
      <c r="BI28" s="58"/>
      <c r="BJ28" s="58"/>
      <c r="BK28" s="58"/>
      <c r="BL28" s="58"/>
      <c r="BM28" s="55"/>
      <c r="BN28" s="58"/>
      <c r="BO28" s="58"/>
      <c r="BP28" s="58"/>
      <c r="BQ28" s="58"/>
      <c r="BR28" s="58"/>
      <c r="BS28" s="55"/>
      <c r="BT28" s="58"/>
      <c r="BU28" s="58"/>
      <c r="BV28" s="58"/>
      <c r="BW28" s="58"/>
      <c r="BX28" s="58"/>
      <c r="BY28" s="55"/>
      <c r="BZ28" s="58"/>
      <c r="CA28" s="58"/>
      <c r="CB28" s="58"/>
      <c r="CC28" s="58"/>
      <c r="CD28" s="58"/>
      <c r="CE28" s="55"/>
      <c r="CF28" s="58"/>
      <c r="CG28" s="58"/>
      <c r="CH28" s="58"/>
      <c r="CI28" s="58"/>
      <c r="CJ28" s="58"/>
      <c r="CK28" s="55"/>
      <c r="CL28" s="58"/>
      <c r="CM28" s="58"/>
      <c r="CN28" s="58"/>
      <c r="CO28" s="58"/>
      <c r="CP28" s="58"/>
      <c r="CQ28" s="54"/>
      <c r="CR28" s="59"/>
    </row>
    <row r="29" spans="1:96" s="49" customFormat="1" ht="15.75" x14ac:dyDescent="0.25">
      <c r="A29" s="50"/>
      <c r="B29" s="51"/>
      <c r="C29" s="52"/>
      <c r="D29" s="5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5"/>
      <c r="R29" s="55"/>
      <c r="S29" s="55"/>
      <c r="T29" s="55"/>
      <c r="U29" s="55"/>
      <c r="V29" s="55"/>
      <c r="W29" s="55"/>
      <c r="X29" s="56"/>
      <c r="Y29" s="56"/>
      <c r="Z29" s="56"/>
      <c r="AA29" s="56"/>
      <c r="AB29" s="56"/>
      <c r="AC29" s="56"/>
      <c r="AD29" s="56"/>
      <c r="AE29" s="57"/>
      <c r="AF29" s="57"/>
      <c r="AG29" s="55"/>
      <c r="AH29" s="58"/>
      <c r="AI29" s="58"/>
      <c r="AJ29" s="58"/>
      <c r="AK29" s="58"/>
      <c r="AL29" s="55"/>
      <c r="AM29" s="58"/>
      <c r="AN29" s="58"/>
      <c r="AO29" s="58"/>
      <c r="AP29" s="58"/>
      <c r="AQ29" s="55"/>
      <c r="AR29" s="58"/>
      <c r="AS29" s="58"/>
      <c r="AT29" s="58"/>
      <c r="AU29" s="58"/>
      <c r="AV29" s="55"/>
      <c r="AW29" s="58"/>
      <c r="AX29" s="58"/>
      <c r="AY29" s="58"/>
      <c r="AZ29" s="58"/>
      <c r="BA29" s="55"/>
      <c r="BB29" s="58"/>
      <c r="BC29" s="58"/>
      <c r="BD29" s="58"/>
      <c r="BE29" s="58"/>
      <c r="BF29" s="58"/>
      <c r="BG29" s="55"/>
      <c r="BH29" s="58"/>
      <c r="BI29" s="58"/>
      <c r="BJ29" s="58"/>
      <c r="BK29" s="58"/>
      <c r="BL29" s="58"/>
      <c r="BM29" s="55"/>
      <c r="BN29" s="58"/>
      <c r="BO29" s="58"/>
      <c r="BP29" s="58"/>
      <c r="BQ29" s="58"/>
      <c r="BR29" s="58"/>
      <c r="BS29" s="55"/>
      <c r="BT29" s="58"/>
      <c r="BU29" s="58"/>
      <c r="BV29" s="58"/>
      <c r="BW29" s="58"/>
      <c r="BX29" s="58"/>
      <c r="BY29" s="55"/>
      <c r="BZ29" s="58"/>
      <c r="CA29" s="58"/>
      <c r="CB29" s="58"/>
      <c r="CC29" s="58"/>
      <c r="CD29" s="58"/>
      <c r="CE29" s="55"/>
      <c r="CF29" s="58"/>
      <c r="CG29" s="58"/>
      <c r="CH29" s="58"/>
      <c r="CI29" s="58"/>
      <c r="CJ29" s="58"/>
      <c r="CK29" s="55"/>
      <c r="CL29" s="58"/>
      <c r="CM29" s="58"/>
      <c r="CN29" s="58"/>
      <c r="CO29" s="58"/>
      <c r="CP29" s="58"/>
      <c r="CQ29" s="54"/>
      <c r="CR29" s="59"/>
    </row>
    <row r="30" spans="1:96" s="49" customFormat="1" ht="15.75" x14ac:dyDescent="0.25">
      <c r="A30" s="50"/>
      <c r="B30" s="51"/>
      <c r="C30" s="52"/>
      <c r="D30" s="5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7"/>
      <c r="AF30" s="57"/>
      <c r="AG30" s="55"/>
      <c r="AH30" s="58"/>
      <c r="AI30" s="58"/>
      <c r="AJ30" s="58"/>
      <c r="AK30" s="58"/>
      <c r="AL30" s="55"/>
      <c r="AM30" s="58"/>
      <c r="AN30" s="58"/>
      <c r="AO30" s="58"/>
      <c r="AP30" s="58"/>
      <c r="AQ30" s="55"/>
      <c r="AR30" s="58"/>
      <c r="AS30" s="58"/>
      <c r="AT30" s="58"/>
      <c r="AU30" s="58"/>
      <c r="AV30" s="55"/>
      <c r="AW30" s="58"/>
      <c r="AX30" s="58"/>
      <c r="AY30" s="58"/>
      <c r="AZ30" s="58"/>
      <c r="BA30" s="55"/>
      <c r="BB30" s="58"/>
      <c r="BC30" s="58"/>
      <c r="BD30" s="58"/>
      <c r="BE30" s="58"/>
      <c r="BF30" s="58"/>
      <c r="BG30" s="55"/>
      <c r="BH30" s="58"/>
      <c r="BI30" s="58"/>
      <c r="BJ30" s="58"/>
      <c r="BK30" s="58"/>
      <c r="BL30" s="58"/>
      <c r="BM30" s="55"/>
      <c r="BN30" s="58"/>
      <c r="BO30" s="58"/>
      <c r="BP30" s="58"/>
      <c r="BQ30" s="58"/>
      <c r="BR30" s="58"/>
      <c r="BS30" s="55"/>
      <c r="BT30" s="58"/>
      <c r="BU30" s="58"/>
      <c r="BV30" s="58"/>
      <c r="BW30" s="58"/>
      <c r="BX30" s="58"/>
      <c r="BY30" s="55"/>
      <c r="BZ30" s="58"/>
      <c r="CA30" s="58"/>
      <c r="CB30" s="58"/>
      <c r="CC30" s="58"/>
      <c r="CD30" s="58"/>
      <c r="CE30" s="55"/>
      <c r="CF30" s="58"/>
      <c r="CG30" s="58"/>
      <c r="CH30" s="58"/>
      <c r="CI30" s="58"/>
      <c r="CJ30" s="58"/>
      <c r="CK30" s="55"/>
      <c r="CL30" s="58"/>
      <c r="CM30" s="58"/>
      <c r="CN30" s="58"/>
      <c r="CO30" s="58"/>
      <c r="CP30" s="58"/>
      <c r="CQ30" s="54"/>
      <c r="CR30" s="59"/>
    </row>
    <row r="31" spans="1:96" s="49" customFormat="1" ht="15.75" x14ac:dyDescent="0.25">
      <c r="A31" s="50"/>
      <c r="B31" s="51"/>
      <c r="C31" s="52"/>
      <c r="D31" s="5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7"/>
      <c r="AF31" s="57"/>
      <c r="AG31" s="55"/>
      <c r="AH31" s="58"/>
      <c r="AI31" s="58"/>
      <c r="AJ31" s="58"/>
      <c r="AK31" s="58"/>
      <c r="AL31" s="55"/>
      <c r="AM31" s="58"/>
      <c r="AN31" s="58"/>
      <c r="AO31" s="58"/>
      <c r="AP31" s="58"/>
      <c r="AQ31" s="55"/>
      <c r="AR31" s="58"/>
      <c r="AS31" s="58"/>
      <c r="AT31" s="58"/>
      <c r="AU31" s="58"/>
      <c r="AV31" s="55"/>
      <c r="AW31" s="58"/>
      <c r="AX31" s="58"/>
      <c r="AY31" s="58"/>
      <c r="AZ31" s="58"/>
      <c r="BA31" s="55"/>
      <c r="BB31" s="58"/>
      <c r="BC31" s="58"/>
      <c r="BD31" s="58"/>
      <c r="BE31" s="58"/>
      <c r="BF31" s="58"/>
      <c r="BG31" s="55"/>
      <c r="BH31" s="58"/>
      <c r="BI31" s="58"/>
      <c r="BJ31" s="58"/>
      <c r="BK31" s="58"/>
      <c r="BL31" s="58"/>
      <c r="BM31" s="55"/>
      <c r="BN31" s="58"/>
      <c r="BO31" s="58"/>
      <c r="BP31" s="58"/>
      <c r="BQ31" s="58"/>
      <c r="BR31" s="58"/>
      <c r="BS31" s="55"/>
      <c r="BT31" s="58"/>
      <c r="BU31" s="58"/>
      <c r="BV31" s="58"/>
      <c r="BW31" s="58"/>
      <c r="BX31" s="58"/>
      <c r="BY31" s="55"/>
      <c r="BZ31" s="58"/>
      <c r="CA31" s="58"/>
      <c r="CB31" s="58"/>
      <c r="CC31" s="58"/>
      <c r="CD31" s="58"/>
      <c r="CE31" s="55"/>
      <c r="CF31" s="58"/>
      <c r="CG31" s="58"/>
      <c r="CH31" s="58"/>
      <c r="CI31" s="58"/>
      <c r="CJ31" s="58"/>
      <c r="CK31" s="55"/>
      <c r="CL31" s="58"/>
      <c r="CM31" s="58"/>
      <c r="CN31" s="58"/>
      <c r="CO31" s="58"/>
      <c r="CP31" s="58"/>
      <c r="CQ31" s="54"/>
      <c r="CR31" s="59"/>
    </row>
    <row r="32" spans="1:96" ht="70.5" customHeight="1" x14ac:dyDescent="0.2">
      <c r="A32" s="1" t="s">
        <v>42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2" t="s">
        <v>43</v>
      </c>
      <c r="M32" s="2"/>
      <c r="N32" s="2"/>
      <c r="O32" s="2"/>
      <c r="P32" s="2"/>
    </row>
    <row r="33" spans="1:96" ht="32.25" customHeight="1" x14ac:dyDescent="0.2">
      <c r="A33" s="4" t="s">
        <v>0</v>
      </c>
      <c r="B33" s="4" t="s">
        <v>1</v>
      </c>
      <c r="C33" s="4" t="s">
        <v>2</v>
      </c>
      <c r="D33" s="4"/>
      <c r="E33" s="5" t="s">
        <v>3</v>
      </c>
      <c r="F33" s="5" t="s">
        <v>4</v>
      </c>
      <c r="G33" s="5" t="s">
        <v>5</v>
      </c>
      <c r="H33" s="5" t="s">
        <v>6</v>
      </c>
      <c r="I33" s="6" t="s">
        <v>7</v>
      </c>
      <c r="J33" s="6"/>
      <c r="K33" s="7" t="s">
        <v>8</v>
      </c>
      <c r="L33" s="5" t="s">
        <v>9</v>
      </c>
      <c r="M33" s="5" t="s">
        <v>10</v>
      </c>
      <c r="N33" s="8" t="s">
        <v>11</v>
      </c>
      <c r="O33" s="8" t="s">
        <v>6</v>
      </c>
      <c r="P33" s="8" t="s">
        <v>12</v>
      </c>
      <c r="Q33" s="9" t="s">
        <v>13</v>
      </c>
      <c r="R33" s="10" t="s">
        <v>14</v>
      </c>
      <c r="S33" s="10" t="s">
        <v>15</v>
      </c>
      <c r="T33" s="10" t="s">
        <v>16</v>
      </c>
      <c r="U33" s="10" t="s">
        <v>17</v>
      </c>
      <c r="V33" s="10" t="s">
        <v>18</v>
      </c>
      <c r="W33" s="10" t="s">
        <v>19</v>
      </c>
      <c r="X33" s="11" t="s">
        <v>20</v>
      </c>
      <c r="Y33" s="11" t="s">
        <v>21</v>
      </c>
      <c r="Z33" s="11" t="s">
        <v>22</v>
      </c>
      <c r="AA33" s="11" t="s">
        <v>23</v>
      </c>
      <c r="AB33" s="11" t="s">
        <v>24</v>
      </c>
      <c r="AC33" s="11" t="s">
        <v>25</v>
      </c>
      <c r="AD33" s="11" t="s">
        <v>26</v>
      </c>
      <c r="CQ33" s="12" t="s">
        <v>27</v>
      </c>
      <c r="CR33" s="12" t="s">
        <v>28</v>
      </c>
    </row>
    <row r="34" spans="1:96" ht="15" x14ac:dyDescent="0.25">
      <c r="A34" s="23">
        <f>'[1]Впишите фамилии!'!E60</f>
        <v>1</v>
      </c>
      <c r="B34" s="24" t="str">
        <f>'[1]Впишите фамилии!'!F60</f>
        <v>б</v>
      </c>
      <c r="C34" s="23" t="str">
        <f>'[1]Впишите фамилии!'!G60</f>
        <v xml:space="preserve">Алимбаев Темирлан </v>
      </c>
      <c r="D34" s="25" t="str">
        <f>'[1]Впишите фамилии!'!H60</f>
        <v>м</v>
      </c>
      <c r="E34" s="27">
        <v>13</v>
      </c>
      <c r="F34" s="27">
        <v>18</v>
      </c>
      <c r="G34" s="27">
        <v>10</v>
      </c>
      <c r="H34" s="27">
        <v>16</v>
      </c>
      <c r="I34" s="35" t="s">
        <v>14</v>
      </c>
      <c r="J34" s="33">
        <v>15</v>
      </c>
      <c r="K34" s="34">
        <f>E34+F34+G34+H34+J34</f>
        <v>72</v>
      </c>
      <c r="L34" s="30">
        <f>IF(E34&gt;20,AK34,IF(E34&gt;13,AJ34,IF(E34=0,"",IF(E34&gt;3,AI34,IF(E34&gt;3,"",AH34)))))</f>
        <v>3</v>
      </c>
      <c r="M34" s="30">
        <f>IF(F34&gt;17,AP34,IF(F34&gt;11,AO34,IF(F34&gt;3,AN34,IF(F34=0,"",IF(F34&gt;3,"",AM34)))))</f>
        <v>5</v>
      </c>
      <c r="N34" s="30">
        <f>IF(G34&gt;20,AU34,IF(G34&gt;13,AT34,IF(G34&gt;3,AS34,IF(G34=0,"",IF(G34&gt;3,"",AR34)))))</f>
        <v>3</v>
      </c>
      <c r="O34" s="30">
        <f>IF(H34&gt;19,AZ34,IF(H34&gt;11,AY34,IF(H34&gt;3,AX34,IF(H34=0,"",IF(H34&gt;3,"",AW34)))))</f>
        <v>4</v>
      </c>
      <c r="P34" s="30">
        <f>IF(I34="физика",BL34,IF(I34="биология",BF34,IF(I34="химия",BR34,IF(I34="литература",BX34,IF(I34="вс.история",CD34,IF(I34="география",CJ34,IF(I34="иностранный",CP34,"")))))))</f>
        <v>4</v>
      </c>
      <c r="Q34" s="19" t="str">
        <f>IF(I34="биология",J34," " )</f>
        <v xml:space="preserve"> </v>
      </c>
      <c r="R34" s="20">
        <f>IF(I34="физика",J34," " )</f>
        <v>15</v>
      </c>
      <c r="S34" s="20" t="str">
        <f>IF(I34="химия",J34," " )</f>
        <v xml:space="preserve"> </v>
      </c>
      <c r="T34" s="20" t="str">
        <f>IF(I34="литература",J34," " )</f>
        <v xml:space="preserve"> </v>
      </c>
      <c r="U34" s="20" t="str">
        <f>IF(I34="вс.история",J34," " )</f>
        <v xml:space="preserve"> </v>
      </c>
      <c r="V34" s="20" t="str">
        <f>IF(I34="география",J34," " )</f>
        <v xml:space="preserve"> </v>
      </c>
      <c r="W34" s="20" t="str">
        <f>IF(I34="иностранный",J34," " )</f>
        <v xml:space="preserve"> </v>
      </c>
      <c r="X34" s="31" t="str">
        <f>IF(K34&gt;100,"",IF(K34&gt;90,"",IF(K34&gt;80,"",IF(K34&gt;70,"",IF(K34&gt;60,"",IF(K34=0,"",IF(K34&gt;49,"",1)))))))</f>
        <v/>
      </c>
      <c r="Y34" s="31" t="str">
        <f>IF(K34&gt;100,"",IF(K34&gt;90,"",IF(K34&gt;80,"",IF(K34&gt;70,"",IF(K34&gt;60,"",IF(K34&gt;49,1,IF(K34&gt;40,"","")))))))</f>
        <v/>
      </c>
      <c r="Z34" s="31" t="str">
        <f>IF(K34&gt;100,"",IF(K34&gt;90,"",IF(K34&gt;80,"",IF(K34&gt;70,"",IF(K34&gt;60,1,IF(K34&gt;49,"",IF(K34&gt;40,"","")))))))</f>
        <v/>
      </c>
      <c r="AA34" s="31">
        <f>IF(K34&gt;100,"",IF(K34&gt;90,"",IF(K34&gt;80,"",IF(K34&gt;70,1,IF(K34&gt;60,"",IF(K34&gt;49,"",IF(K34&gt;40,"","")))))))</f>
        <v>1</v>
      </c>
      <c r="AB34" s="31" t="str">
        <f>IF(K34&gt;100,"",IF(K34&gt;90,"",IF(K34&gt;80,1,IF(K34&gt;70,"",IF(K34&gt;60,"",IF(K34&gt;49,"",IF(K34&gt;40,"","")))))))</f>
        <v/>
      </c>
      <c r="AC34" s="31" t="str">
        <f>IF(K34&gt;100,"",IF(K34&gt;90,1,IF(K34&gt;80,"",IF(K34&gt;70,"",IF(K34&gt;60,"",IF(K34&gt;49,"",IF(K34&gt;40,"","")))))))</f>
        <v/>
      </c>
      <c r="AD34" s="31" t="str">
        <f>IF(K34&gt;100,1,IF(K34&gt;90,"",IF(K34&gt;80,"",IF(K34&gt;70,"",IF(K34&gt;60,"",IF(K34&gt;49,"",IF(K34&gt;40,"","")))))))</f>
        <v/>
      </c>
      <c r="AG34" s="20" t="s">
        <v>30</v>
      </c>
      <c r="AH34" s="31" t="str">
        <f>IF(E34&gt;20,"",IF(E34&gt;13,"",IF(E34&gt;3,"",2)))</f>
        <v/>
      </c>
      <c r="AI34" s="31">
        <f>IF(E34&gt;20,"",IF(E34&gt;13,"",IF(E34&gt;3,3,IF(E34&gt;3,"",""))))</f>
        <v>3</v>
      </c>
      <c r="AJ34" s="31" t="str">
        <f>IF(E34&gt;20,"",IF(E34&gt;13,4,IF(E34&gt;3,"",IF(E34&gt;3,"",""))))</f>
        <v/>
      </c>
      <c r="AK34" s="31" t="str">
        <f>IF(E34&gt;20,5,IF(E34&gt;13,"",IF(E34&gt;3,"",IF(E34&gt;3,"",""))))</f>
        <v/>
      </c>
      <c r="AL34" s="20" t="s">
        <v>31</v>
      </c>
      <c r="AM34" s="31" t="str">
        <f>IF(F34&gt;17,"",IF(F34&gt;11,"",IF(F34&gt;3,"",2)))</f>
        <v/>
      </c>
      <c r="AN34" s="31" t="str">
        <f>IF(F34&gt;17,"",IF(F34&gt;11,"",IF(F34&gt;3,3,IF(F34&gt;3,"",""))))</f>
        <v/>
      </c>
      <c r="AO34" s="31" t="str">
        <f>IF(F34&gt;17,"",IF(F34&gt;11,4,IF(F34&gt;3,"",IF(F34&gt;3,"",""))))</f>
        <v/>
      </c>
      <c r="AP34" s="31">
        <f>IF(F34&gt;17,5,IF(F34&gt;11,"",IF(F34&gt;3,"",IF(F34&gt;3,"",""))))</f>
        <v>5</v>
      </c>
      <c r="AQ34" s="20" t="s">
        <v>32</v>
      </c>
      <c r="AR34" s="31" t="str">
        <f>IF(G34&gt;20,"",IF(G34&gt;13,"",IF(G34&gt;3,"",2)))</f>
        <v/>
      </c>
      <c r="AS34" s="31">
        <f>IF(G34&gt;20,"",IF(G34&gt;13,"",IF(G34&gt;3,3,IF(G34&gt;3,"",""))))</f>
        <v>3</v>
      </c>
      <c r="AT34" s="31" t="str">
        <f>IF(G34&gt;20,"",IF(G34&gt;13,4,IF(G34&gt;3,"",IF(G34&gt;3,"",""))))</f>
        <v/>
      </c>
      <c r="AU34" s="31" t="str">
        <f>IF(G34&gt;20,5,IF(G34&gt;13,"",IF(G34&gt;3,"",IF(G34&gt;3,"",""))))</f>
        <v/>
      </c>
      <c r="AV34" s="20" t="s">
        <v>33</v>
      </c>
      <c r="AW34" s="31" t="str">
        <f>IF(H34&gt;19,"",IF(H34&gt;11,"",IF(H34&gt;3,"",2)))</f>
        <v/>
      </c>
      <c r="AX34" s="31" t="str">
        <f>IF(H34&gt;19,"",IF(H34&gt;11,"",IF(H34&gt;3,3,IF(H34&gt;3,"",""))))</f>
        <v/>
      </c>
      <c r="AY34" s="31">
        <f>IF(H34&gt;19,"",IF(H34&gt;11,4,IF(H34&gt;3,"",IF(H34&gt;3,"",""))))</f>
        <v>4</v>
      </c>
      <c r="AZ34" s="31" t="str">
        <f>IF(H34&gt;19,5,IF(H34&gt;11,"",IF(H34&gt;3,"",IF(H34&gt;3,"",""))))</f>
        <v/>
      </c>
      <c r="BA34" s="20" t="s">
        <v>34</v>
      </c>
      <c r="BB34" s="31" t="str">
        <f>IF(J34&gt;20,"",IF(J34&gt;13,"",IF(J34&gt;3,"",2)))</f>
        <v/>
      </c>
      <c r="BC34" s="31" t="str">
        <f>IF(J34&gt;20,"",IF(J34&gt;13,"",IF(J34&gt;3,3,IF(J34&gt;3,"",""))))</f>
        <v/>
      </c>
      <c r="BD34" s="31">
        <f>IF(J34&gt;20,"",IF(J34&gt;13,4,IF(J34&gt;3,"",IF(J34&gt;3,"",""))))</f>
        <v>4</v>
      </c>
      <c r="BE34" s="31" t="str">
        <f>IF(J34&gt;20,5,IF(J34&gt;13,"",IF(J34&gt;3,"",IF(J34&gt;3,"",""))))</f>
        <v/>
      </c>
      <c r="BF34" s="31">
        <f>IF(J34&gt;20,BE34,IF(J34&gt;13,BD34,IF(J34&gt;3,BC34,IF(J34=0,"",IF(J34&gt;3,"",BB34)))))</f>
        <v>4</v>
      </c>
      <c r="BG34" s="20" t="s">
        <v>14</v>
      </c>
      <c r="BH34" s="31" t="str">
        <f>IF(J34&gt;19,"",IF(J34&gt;11,"",IF(J34&gt;3,"",2)))</f>
        <v/>
      </c>
      <c r="BI34" s="31" t="str">
        <f>IF(J34&gt;19,"",IF(J34&gt;11,"",IF(J34&gt;3,3,IF(J34&gt;3,"",""))))</f>
        <v/>
      </c>
      <c r="BJ34" s="31">
        <f>IF(J34&gt;19,"",IF(J34&gt;11,4,IF(J34&gt;3,"",IF(J34&gt;3,"",""))))</f>
        <v>4</v>
      </c>
      <c r="BK34" s="31" t="str">
        <f>IF(J34&gt;19,5,IF(J34&gt;11,"",IF(J34&gt;3,"",IF(J34&gt;3,"",""))))</f>
        <v/>
      </c>
      <c r="BL34" s="31">
        <f>IF(J34&gt;19,BK34,IF(J34&gt;11,BJ34,IF(J34&gt;3,BI34,IF(J34=0,"",IF(J34&gt;3,"",BH34)))))</f>
        <v>4</v>
      </c>
      <c r="BM34" s="20" t="s">
        <v>15</v>
      </c>
      <c r="BN34" s="31" t="str">
        <f>IF(J34&gt;19,"",IF(J34&gt;11,"",IF(J34&gt;3,"",2)))</f>
        <v/>
      </c>
      <c r="BO34" s="31" t="str">
        <f>IF(J34&gt;19,"",IF(J34&gt;11,"",IF(J34&gt;3,3,IF(J34&gt;3,"",""))))</f>
        <v/>
      </c>
      <c r="BP34" s="31">
        <f>IF(J34&gt;19,"",IF(J34&gt;11,4,IF(J34&gt;3,"",IF(J34&gt;3,"",""))))</f>
        <v>4</v>
      </c>
      <c r="BQ34" s="31" t="str">
        <f>IF(J34&gt;19,5,IF(J34&gt;11,"",IF(J34&gt;3,"",IF(J34&gt;3,"",""))))</f>
        <v/>
      </c>
      <c r="BR34" s="31">
        <f>IF(J34&gt;19,BQ34,IF(J34&gt;11,BP34,IF(J34&gt;3,BO34,IF(J34=0,"",IF(J34&gt;3,"",BN34)))))</f>
        <v>4</v>
      </c>
      <c r="BS34" s="20" t="s">
        <v>16</v>
      </c>
      <c r="BT34" s="31" t="str">
        <f>IF(J34&gt;20,"",IF(J34&gt;13,"",IF(J34&gt;3,"",2)))</f>
        <v/>
      </c>
      <c r="BU34" s="31" t="str">
        <f>IF(J34&gt;20,"",IF(J34&gt;13,"",IF(J34&gt;3,3,IF(J34&gt;3,"",""))))</f>
        <v/>
      </c>
      <c r="BV34" s="31">
        <f>IF(J34&gt;20,"",IF(J34&gt;13,4,IF(J34&gt;3,"",IF(J34&gt;3,"",""))))</f>
        <v>4</v>
      </c>
      <c r="BW34" s="31" t="str">
        <f>IF(J34&gt;20,5,IF(J34&gt;13,"",IF(J34&gt;3,"",IF(J34&gt;3,"",""))))</f>
        <v/>
      </c>
      <c r="BX34" s="31">
        <f>IF(J34&gt;20,BW34,IF(J34&gt;13,BV34,IF(J34&gt;3,BU34,IF(J34=0,"",IF(J34&gt;3,"",BT34)))))</f>
        <v>4</v>
      </c>
      <c r="BY34" s="20" t="s">
        <v>35</v>
      </c>
      <c r="BZ34" s="31" t="str">
        <f>IF(J34&gt;20,"",IF(J34&gt;13,"",IF(J34&gt;3,"",2)))</f>
        <v/>
      </c>
      <c r="CA34" s="31" t="str">
        <f>IF(J34&gt;20,"",IF(J34&gt;13,"",IF(J34&gt;3,3,IF(J34&gt;3,"",""))))</f>
        <v/>
      </c>
      <c r="CB34" s="31">
        <f>IF(J34&gt;20,"",IF(J34&gt;13,4,IF(J34&gt;3,"",IF(J34&gt;3,"",""))))</f>
        <v>4</v>
      </c>
      <c r="CC34" s="31" t="str">
        <f>IF(J34&gt;20,5,IF(J34&gt;13,"",IF(J34&gt;3,"",IF(J34&gt;3,"",""))))</f>
        <v/>
      </c>
      <c r="CD34" s="31">
        <f>IF(J34&gt;20,CC34,IF(J34&gt;13,CB34,IF(J34&gt;3,CA34,IF(J34=0,"",IF(J34&gt;3,"",BZ34)))))</f>
        <v>4</v>
      </c>
      <c r="CE34" s="20" t="s">
        <v>29</v>
      </c>
      <c r="CF34" s="31" t="str">
        <f>IF(J34&gt;20,"",IF(J34&gt;13,"",IF(J34&gt;3,"",2)))</f>
        <v/>
      </c>
      <c r="CG34" s="31" t="str">
        <f>IF(J34&gt;20,"",IF(J34&gt;13,"",IF(J34&gt;3,3,IF(J34&gt;3,"",""))))</f>
        <v/>
      </c>
      <c r="CH34" s="31">
        <f>IF(J34&gt;20,"",IF(J34&gt;13,4,IF(J34&gt;3,"",IF(J34&gt;3,"",""))))</f>
        <v>4</v>
      </c>
      <c r="CI34" s="31" t="str">
        <f>IF(J34&gt;20,5,IF(J34&gt;13,"",IF(J34&gt;3,"",IF(J34&gt;3,"",""))))</f>
        <v/>
      </c>
      <c r="CJ34" s="31">
        <f>IF(J34&gt;20,CI34,IF(J34&gt;13,CH34,IF(J34&gt;3,CG34,IF(J34=0,"",IF(J34&gt;3,"",CF34)))))</f>
        <v>4</v>
      </c>
      <c r="CK34" s="20" t="s">
        <v>36</v>
      </c>
      <c r="CL34" s="31" t="str">
        <f>IF(J34&gt;20,"",IF(J34&gt;13,"",IF(J34&gt;3,"",2)))</f>
        <v/>
      </c>
      <c r="CM34" s="31" t="str">
        <f>IF(J34&gt;20,"",IF(J34&gt;13,"",IF(J34&gt;3,3,IF(J34&gt;3,"",""))))</f>
        <v/>
      </c>
      <c r="CN34" s="31">
        <f>IF(J34&gt;20,"",IF(J34&gt;13,4,IF(J34&gt;3,"",IF(J34&gt;3,"",""))))</f>
        <v>4</v>
      </c>
      <c r="CO34" s="31" t="str">
        <f>IF(J34&gt;20,5,IF(J34&gt;13,"",IF(J34&gt;3,"",IF(J34&gt;3,"",""))))</f>
        <v/>
      </c>
      <c r="CP34" s="31">
        <f>IF(J34&gt;20,CO34,IF(J34&gt;13,CN34,IF(J34&gt;3,CM34,IF(J34=0,"",IF(J34&gt;3,"",CL34)))))</f>
        <v>4</v>
      </c>
      <c r="CQ34" s="21">
        <f>K34-F34</f>
        <v>54</v>
      </c>
      <c r="CR34" s="22" t="str">
        <f>IF(CQ34=0," ",IF(CQ34&gt;=50, "",IF(D34="ж","не прошла",IF(D34="м","не прошёл"))))</f>
        <v/>
      </c>
    </row>
    <row r="35" spans="1:96" ht="15" x14ac:dyDescent="0.25">
      <c r="A35" s="23">
        <f>'[1]Впишите фамилии!'!E61</f>
        <v>2</v>
      </c>
      <c r="B35" s="24" t="str">
        <f>'[1]Впишите фамилии!'!F61</f>
        <v>б</v>
      </c>
      <c r="C35" s="23" t="str">
        <f>'[1]Впишите фамилии!'!G61</f>
        <v xml:space="preserve">Амангельді Ануар  </v>
      </c>
      <c r="D35" s="25" t="str">
        <f>'[1]Впишите фамилии!'!H61</f>
        <v>м</v>
      </c>
      <c r="E35" s="27">
        <v>10</v>
      </c>
      <c r="F35" s="27">
        <v>20</v>
      </c>
      <c r="G35" s="27">
        <v>18</v>
      </c>
      <c r="H35" s="27">
        <v>10</v>
      </c>
      <c r="I35" s="35" t="s">
        <v>14</v>
      </c>
      <c r="J35" s="33">
        <v>7</v>
      </c>
      <c r="K35" s="34">
        <f>E35+F35+G35+H35+J35</f>
        <v>65</v>
      </c>
      <c r="L35" s="30">
        <f>IF(E35&gt;20,AK35,IF(E35&gt;13,AJ35,IF(E35=0,"",IF(E35&gt;3,AI35,IF(E35&gt;3,"",AH35)))))</f>
        <v>3</v>
      </c>
      <c r="M35" s="30">
        <f>IF(F35&gt;17,AP35,IF(F35&gt;11,AO35,IF(F35&gt;3,AN35,IF(F35=0,"",IF(F35&gt;3,"",AM35)))))</f>
        <v>5</v>
      </c>
      <c r="N35" s="30">
        <f>IF(G35&gt;20,AU35,IF(G35&gt;13,AT35,IF(G35&gt;3,AS35,IF(G35=0,"",IF(G35&gt;3,"",AR35)))))</f>
        <v>4</v>
      </c>
      <c r="O35" s="30">
        <f>IF(H35&gt;19,AZ35,IF(H35&gt;11,AY35,IF(H35&gt;3,AX35,IF(H35=0,"",IF(H35&gt;3,"",AW35)))))</f>
        <v>3</v>
      </c>
      <c r="P35" s="30">
        <f>IF(I35="физика",BL35,IF(I35="биология",BF35,IF(I35="химия",BR35,IF(I35="литература",BX35,IF(I35="вс.история",CD35,IF(I35="география",CJ35,IF(I35="иностранный",CP35,"")))))))</f>
        <v>3</v>
      </c>
      <c r="Q35" s="19" t="str">
        <f>IF(I35="биология",J35," " )</f>
        <v xml:space="preserve"> </v>
      </c>
      <c r="R35" s="20">
        <f>IF(I35="физика",J35," " )</f>
        <v>7</v>
      </c>
      <c r="S35" s="20" t="str">
        <f>IF(I35="химия",J35," " )</f>
        <v xml:space="preserve"> </v>
      </c>
      <c r="T35" s="20" t="str">
        <f>IF(I35="литература",J35," " )</f>
        <v xml:space="preserve"> </v>
      </c>
      <c r="U35" s="20" t="str">
        <f>IF(I35="вс.история",J35," " )</f>
        <v xml:space="preserve"> </v>
      </c>
      <c r="V35" s="20" t="str">
        <f>IF(I35="география",J35," " )</f>
        <v xml:space="preserve"> </v>
      </c>
      <c r="W35" s="20" t="str">
        <f>IF(I35="иностранный",J35," " )</f>
        <v xml:space="preserve"> </v>
      </c>
      <c r="X35" s="31" t="str">
        <f t="shared" ref="X35:X53" si="7">IF(K35&gt;100,"",IF(K35&gt;90,"",IF(K35&gt;80,"",IF(K35&gt;70,"",IF(K35&gt;60,"",IF(K35=0,"",IF(K35&gt;49,"",1)))))))</f>
        <v/>
      </c>
      <c r="Y35" s="31" t="str">
        <f t="shared" ref="Y35:Y53" si="8">IF(K35&gt;100,"",IF(K35&gt;90,"",IF(K35&gt;80,"",IF(K35&gt;70,"",IF(K35&gt;60,"",IF(K35&gt;49,1,IF(K35&gt;40,"","")))))))</f>
        <v/>
      </c>
      <c r="Z35" s="31">
        <f t="shared" ref="Z35:Z53" si="9">IF(K35&gt;100,"",IF(K35&gt;90,"",IF(K35&gt;80,"",IF(K35&gt;70,"",IF(K35&gt;60,1,IF(K35&gt;49,"",IF(K35&gt;40,"","")))))))</f>
        <v>1</v>
      </c>
      <c r="AA35" s="31" t="str">
        <f t="shared" ref="AA35:AA53" si="10">IF(K35&gt;100,"",IF(K35&gt;90,"",IF(K35&gt;80,"",IF(K35&gt;70,1,IF(K35&gt;60,"",IF(K35&gt;49,"",IF(K35&gt;40,"","")))))))</f>
        <v/>
      </c>
      <c r="AB35" s="31" t="str">
        <f t="shared" ref="AB35:AB53" si="11">IF(K35&gt;100,"",IF(K35&gt;90,"",IF(K35&gt;80,1,IF(K35&gt;70,"",IF(K35&gt;60,"",IF(K35&gt;49,"",IF(K35&gt;40,"","")))))))</f>
        <v/>
      </c>
      <c r="AC35" s="31" t="str">
        <f t="shared" ref="AC35:AC53" si="12">IF(K35&gt;100,"",IF(K35&gt;90,1,IF(K35&gt;80,"",IF(K35&gt;70,"",IF(K35&gt;60,"",IF(K35&gt;49,"",IF(K35&gt;40,"","")))))))</f>
        <v/>
      </c>
      <c r="AD35" s="31" t="str">
        <f t="shared" ref="AD35:AD53" si="13">IF(K35&gt;100,1,IF(K35&gt;90,"",IF(K35&gt;80,"",IF(K35&gt;70,"",IF(K35&gt;60,"",IF(K35&gt;49,"",IF(K35&gt;40,"","")))))))</f>
        <v/>
      </c>
      <c r="AG35" s="20" t="s">
        <v>30</v>
      </c>
      <c r="AH35" s="31" t="str">
        <f>IF(E35&gt;20,"",IF(E35&gt;13,"",IF(E35&gt;3,"",2)))</f>
        <v/>
      </c>
      <c r="AI35" s="31">
        <f>IF(E35&gt;20,"",IF(E35&gt;13,"",IF(E35&gt;3,3,IF(E35&gt;3,"",""))))</f>
        <v>3</v>
      </c>
      <c r="AJ35" s="31" t="str">
        <f>IF(E35&gt;20,"",IF(E35&gt;13,4,IF(E35&gt;3,"",IF(E35&gt;3,"",""))))</f>
        <v/>
      </c>
      <c r="AK35" s="31" t="str">
        <f>IF(E35&gt;20,5,IF(E35&gt;13,"",IF(E35&gt;3,"",IF(E35&gt;3,"",""))))</f>
        <v/>
      </c>
      <c r="AL35" s="20" t="s">
        <v>31</v>
      </c>
      <c r="AM35" s="31" t="str">
        <f>IF(F35&gt;17,"",IF(F35&gt;11,"",IF(F35&gt;3,"",2)))</f>
        <v/>
      </c>
      <c r="AN35" s="31" t="str">
        <f>IF(F35&gt;17,"",IF(F35&gt;11,"",IF(F35&gt;3,3,IF(F35&gt;3,"",""))))</f>
        <v/>
      </c>
      <c r="AO35" s="31" t="str">
        <f>IF(F35&gt;17,"",IF(F35&gt;11,4,IF(F35&gt;3,"",IF(F35&gt;3,"",""))))</f>
        <v/>
      </c>
      <c r="AP35" s="31">
        <f>IF(F35&gt;17,5,IF(F35&gt;11,"",IF(F35&gt;3,"",IF(F35&gt;3,"",""))))</f>
        <v>5</v>
      </c>
      <c r="AQ35" s="20" t="s">
        <v>32</v>
      </c>
      <c r="AR35" s="31" t="str">
        <f>IF(G35&gt;20,"",IF(G35&gt;13,"",IF(G35&gt;3,"",2)))</f>
        <v/>
      </c>
      <c r="AS35" s="31" t="str">
        <f>IF(G35&gt;20,"",IF(G35&gt;13,"",IF(G35&gt;3,3,IF(G35&gt;3,"",""))))</f>
        <v/>
      </c>
      <c r="AT35" s="31">
        <f>IF(G35&gt;20,"",IF(G35&gt;13,4,IF(G35&gt;3,"",IF(G35&gt;3,"",""))))</f>
        <v>4</v>
      </c>
      <c r="AU35" s="31" t="str">
        <f>IF(G35&gt;20,5,IF(G35&gt;13,"",IF(G35&gt;3,"",IF(G35&gt;3,"",""))))</f>
        <v/>
      </c>
      <c r="AV35" s="20" t="s">
        <v>33</v>
      </c>
      <c r="AW35" s="31" t="str">
        <f>IF(H35&gt;19,"",IF(H35&gt;11,"",IF(H35&gt;3,"",2)))</f>
        <v/>
      </c>
      <c r="AX35" s="31">
        <f>IF(H35&gt;19,"",IF(H35&gt;11,"",IF(H35&gt;3,3,IF(H35&gt;3,"",""))))</f>
        <v>3</v>
      </c>
      <c r="AY35" s="31" t="str">
        <f>IF(H35&gt;19,"",IF(H35&gt;11,4,IF(H35&gt;3,"",IF(H35&gt;3,"",""))))</f>
        <v/>
      </c>
      <c r="AZ35" s="31" t="str">
        <f>IF(H35&gt;19,5,IF(H35&gt;11,"",IF(H35&gt;3,"",IF(H35&gt;3,"",""))))</f>
        <v/>
      </c>
      <c r="BA35" s="20" t="s">
        <v>34</v>
      </c>
      <c r="BB35" s="31" t="str">
        <f>IF(J35&gt;20,"",IF(J35&gt;13,"",IF(J35&gt;3,"",2)))</f>
        <v/>
      </c>
      <c r="BC35" s="31">
        <f>IF(J35&gt;20,"",IF(J35&gt;13,"",IF(J35&gt;3,3,IF(J35&gt;3,"",""))))</f>
        <v>3</v>
      </c>
      <c r="BD35" s="31" t="str">
        <f>IF(J35&gt;20,"",IF(J35&gt;13,4,IF(J35&gt;3,"",IF(J35&gt;3,"",""))))</f>
        <v/>
      </c>
      <c r="BE35" s="31" t="str">
        <f>IF(J35&gt;20,5,IF(J35&gt;13,"",IF(J35&gt;3,"",IF(J35&gt;3,"",""))))</f>
        <v/>
      </c>
      <c r="BF35" s="31">
        <f>IF(J35&gt;20,BE35,IF(J35&gt;13,BD35,IF(J35&gt;3,BC35,IF(J35=0,"",IF(J35&gt;3,"",BB35)))))</f>
        <v>3</v>
      </c>
      <c r="BG35" s="20" t="s">
        <v>14</v>
      </c>
      <c r="BH35" s="31" t="str">
        <f>IF(J35&gt;19,"",IF(J35&gt;11,"",IF(J35&gt;3,"",2)))</f>
        <v/>
      </c>
      <c r="BI35" s="31">
        <f>IF(J35&gt;19,"",IF(J35&gt;11,"",IF(J35&gt;3,3,IF(J35&gt;3,"",""))))</f>
        <v>3</v>
      </c>
      <c r="BJ35" s="31" t="str">
        <f>IF(J35&gt;19,"",IF(J35&gt;11,4,IF(J35&gt;3,"",IF(J35&gt;3,"",""))))</f>
        <v/>
      </c>
      <c r="BK35" s="31" t="str">
        <f>IF(J35&gt;19,5,IF(J35&gt;11,"",IF(J35&gt;3,"",IF(J35&gt;3,"",""))))</f>
        <v/>
      </c>
      <c r="BL35" s="31">
        <f>IF(J35&gt;19,BK35,IF(J35&gt;11,BJ35,IF(J35&gt;3,BI35,IF(J35=0,"",IF(J35&gt;3,"",BH35)))))</f>
        <v>3</v>
      </c>
      <c r="BM35" s="20" t="s">
        <v>15</v>
      </c>
      <c r="BN35" s="31" t="str">
        <f>IF(J35&gt;19,"",IF(J35&gt;11,"",IF(J35&gt;3,"",2)))</f>
        <v/>
      </c>
      <c r="BO35" s="31">
        <f>IF(J35&gt;19,"",IF(J35&gt;11,"",IF(J35&gt;3,3,IF(J35&gt;3,"",""))))</f>
        <v>3</v>
      </c>
      <c r="BP35" s="31" t="str">
        <f>IF(J35&gt;19,"",IF(J35&gt;11,4,IF(J35&gt;3,"",IF(J35&gt;3,"",""))))</f>
        <v/>
      </c>
      <c r="BQ35" s="31" t="str">
        <f>IF(J35&gt;19,5,IF(J35&gt;11,"",IF(J35&gt;3,"",IF(J35&gt;3,"",""))))</f>
        <v/>
      </c>
      <c r="BR35" s="31">
        <f>IF(J35&gt;19,BQ35,IF(J35&gt;11,BP35,IF(J35&gt;3,BO35,IF(J35=0,"",IF(J35&gt;3,"",BN35)))))</f>
        <v>3</v>
      </c>
      <c r="BS35" s="20" t="s">
        <v>16</v>
      </c>
      <c r="BT35" s="31" t="str">
        <f>IF(J35&gt;20,"",IF(J35&gt;13,"",IF(J35&gt;3,"",2)))</f>
        <v/>
      </c>
      <c r="BU35" s="31">
        <f>IF(J35&gt;20,"",IF(J35&gt;13,"",IF(J35&gt;3,3,IF(J35&gt;3,"",""))))</f>
        <v>3</v>
      </c>
      <c r="BV35" s="31" t="str">
        <f>IF(J35&gt;20,"",IF(J35&gt;13,4,IF(J35&gt;3,"",IF(J35&gt;3,"",""))))</f>
        <v/>
      </c>
      <c r="BW35" s="31" t="str">
        <f>IF(J35&gt;20,5,IF(J35&gt;13,"",IF(J35&gt;3,"",IF(J35&gt;3,"",""))))</f>
        <v/>
      </c>
      <c r="BX35" s="31">
        <f>IF(J35&gt;20,BW35,IF(J35&gt;13,BV35,IF(J35&gt;3,BU35,IF(J35=0,"",IF(J35&gt;3,"",BT35)))))</f>
        <v>3</v>
      </c>
      <c r="BY35" s="20" t="s">
        <v>35</v>
      </c>
      <c r="BZ35" s="31" t="str">
        <f>IF(J35&gt;20,"",IF(J35&gt;13,"",IF(J35&gt;3,"",2)))</f>
        <v/>
      </c>
      <c r="CA35" s="31">
        <f>IF(J35&gt;20,"",IF(J35&gt;13,"",IF(J35&gt;3,3,IF(J35&gt;3,"",""))))</f>
        <v>3</v>
      </c>
      <c r="CB35" s="31" t="str">
        <f>IF(J35&gt;20,"",IF(J35&gt;13,4,IF(J35&gt;3,"",IF(J35&gt;3,"",""))))</f>
        <v/>
      </c>
      <c r="CC35" s="31" t="str">
        <f>IF(J35&gt;20,5,IF(J35&gt;13,"",IF(J35&gt;3,"",IF(J35&gt;3,"",""))))</f>
        <v/>
      </c>
      <c r="CD35" s="31">
        <f>IF(J35&gt;20,CC35,IF(J35&gt;13,CB35,IF(J35&gt;3,CA35,IF(J35=0,"",IF(J35&gt;3,"",BZ35)))))</f>
        <v>3</v>
      </c>
      <c r="CE35" s="20" t="s">
        <v>29</v>
      </c>
      <c r="CF35" s="31" t="str">
        <f>IF(J35&gt;20,"",IF(J35&gt;13,"",IF(J35&gt;3,"",2)))</f>
        <v/>
      </c>
      <c r="CG35" s="31">
        <f>IF(J35&gt;20,"",IF(J35&gt;13,"",IF(J35&gt;3,3,IF(J35&gt;3,"",""))))</f>
        <v>3</v>
      </c>
      <c r="CH35" s="31" t="str">
        <f>IF(J35&gt;20,"",IF(J35&gt;13,4,IF(J35&gt;3,"",IF(J35&gt;3,"",""))))</f>
        <v/>
      </c>
      <c r="CI35" s="31" t="str">
        <f>IF(J35&gt;20,5,IF(J35&gt;13,"",IF(J35&gt;3,"",IF(J35&gt;3,"",""))))</f>
        <v/>
      </c>
      <c r="CJ35" s="31">
        <f>IF(J35&gt;20,CI35,IF(J35&gt;13,CH35,IF(J35&gt;3,CG35,IF(J35=0,"",IF(J35&gt;3,"",CF35)))))</f>
        <v>3</v>
      </c>
      <c r="CK35" s="20" t="s">
        <v>36</v>
      </c>
      <c r="CL35" s="31" t="str">
        <f>IF(J35&gt;20,"",IF(J35&gt;13,"",IF(J35&gt;3,"",2)))</f>
        <v/>
      </c>
      <c r="CM35" s="31">
        <f>IF(J35&gt;20,"",IF(J35&gt;13,"",IF(J35&gt;3,3,IF(J35&gt;3,"",""))))</f>
        <v>3</v>
      </c>
      <c r="CN35" s="31" t="str">
        <f>IF(J35&gt;20,"",IF(J35&gt;13,4,IF(J35&gt;3,"",IF(J35&gt;3,"",""))))</f>
        <v/>
      </c>
      <c r="CO35" s="31" t="str">
        <f>IF(J35&gt;20,5,IF(J35&gt;13,"",IF(J35&gt;3,"",IF(J35&gt;3,"",""))))</f>
        <v/>
      </c>
      <c r="CP35" s="31">
        <f>IF(J35&gt;20,CO35,IF(J35&gt;13,CN35,IF(J35&gt;3,CM35,IF(J35=0,"",IF(J35&gt;3,"",CL35)))))</f>
        <v>3</v>
      </c>
      <c r="CQ35" s="21">
        <f>K35-F35</f>
        <v>45</v>
      </c>
      <c r="CR35" s="22" t="str">
        <f>IF(CQ35=0," ",IF(CQ35&gt;=50, "",IF(D35="ж","не прошла",IF(D35="м","не прошёл"))))</f>
        <v>не прошёл</v>
      </c>
    </row>
    <row r="36" spans="1:96" ht="15" x14ac:dyDescent="0.25">
      <c r="A36" s="23">
        <f>'[1]Впишите фамилии!'!E62</f>
        <v>3</v>
      </c>
      <c r="B36" s="24" t="str">
        <f>'[1]Впишите фамилии!'!F62</f>
        <v>б</v>
      </c>
      <c r="C36" s="23" t="str">
        <f>'[1]Впишите фамилии!'!G62</f>
        <v xml:space="preserve">Аманова Камила </v>
      </c>
      <c r="D36" s="25" t="str">
        <f>'[1]Впишите фамилии!'!H62</f>
        <v>ж</v>
      </c>
      <c r="E36" s="27">
        <v>12</v>
      </c>
      <c r="F36" s="27">
        <v>21</v>
      </c>
      <c r="G36" s="27">
        <v>10</v>
      </c>
      <c r="H36" s="27">
        <v>13</v>
      </c>
      <c r="I36" s="35" t="s">
        <v>34</v>
      </c>
      <c r="J36" s="33">
        <v>14</v>
      </c>
      <c r="K36" s="34">
        <f>E36+F36+G36+H36+J36</f>
        <v>70</v>
      </c>
      <c r="L36" s="30">
        <f>IF(E36&gt;20,AK36,IF(E36&gt;13,AJ36,IF(E36=0,"",IF(E36&gt;3,AI36,IF(E36&gt;3,"",AH36)))))</f>
        <v>3</v>
      </c>
      <c r="M36" s="30">
        <f>IF(F36&gt;17,AP36,IF(F36&gt;11,AO36,IF(F36&gt;3,AN36,IF(F36=0,"",IF(F36&gt;3,"",AM36)))))</f>
        <v>5</v>
      </c>
      <c r="N36" s="30">
        <f>IF(G36&gt;20,AU36,IF(G36&gt;13,AT36,IF(G36&gt;3,AS36,IF(G36=0,"",IF(G36&gt;3,"",AR36)))))</f>
        <v>3</v>
      </c>
      <c r="O36" s="30">
        <f>IF(H36&gt;19,AZ36,IF(H36&gt;11,AY36,IF(H36&gt;3,AX36,IF(H36=0,"",IF(H36&gt;3,"",AW36)))))</f>
        <v>4</v>
      </c>
      <c r="P36" s="30">
        <f>IF(I36="физика",BL36,IF(I36="биология",BF36,IF(I36="химия",BR36,IF(I36="литература",BX36,IF(I36="вс.история",CD36,IF(I36="география",CJ36,IF(I36="иностранный",CP36,"")))))))</f>
        <v>4</v>
      </c>
      <c r="Q36" s="19">
        <f>IF(I36="биология",J36," " )</f>
        <v>14</v>
      </c>
      <c r="R36" s="20" t="str">
        <f>IF(I36="физика",J36," " )</f>
        <v xml:space="preserve"> </v>
      </c>
      <c r="S36" s="20" t="str">
        <f>IF(I36="химия",J36," " )</f>
        <v xml:space="preserve"> </v>
      </c>
      <c r="T36" s="20" t="str">
        <f>IF(I36="литература",J36," " )</f>
        <v xml:space="preserve"> </v>
      </c>
      <c r="U36" s="20" t="str">
        <f>IF(I36="вс.история",J36," " )</f>
        <v xml:space="preserve"> </v>
      </c>
      <c r="V36" s="20" t="str">
        <f>IF(I36="география",J36," " )</f>
        <v xml:space="preserve"> </v>
      </c>
      <c r="W36" s="20" t="str">
        <f>IF(I36="иностранный",J36," " )</f>
        <v xml:space="preserve"> </v>
      </c>
      <c r="X36" s="31" t="str">
        <f t="shared" si="7"/>
        <v/>
      </c>
      <c r="Y36" s="31" t="str">
        <f t="shared" si="8"/>
        <v/>
      </c>
      <c r="Z36" s="31">
        <f t="shared" si="9"/>
        <v>1</v>
      </c>
      <c r="AA36" s="31" t="str">
        <f t="shared" si="10"/>
        <v/>
      </c>
      <c r="AB36" s="31" t="str">
        <f t="shared" si="11"/>
        <v/>
      </c>
      <c r="AC36" s="31" t="str">
        <f t="shared" si="12"/>
        <v/>
      </c>
      <c r="AD36" s="31" t="str">
        <f t="shared" si="13"/>
        <v/>
      </c>
      <c r="AG36" s="20" t="s">
        <v>30</v>
      </c>
      <c r="AH36" s="31" t="str">
        <f>IF(E36&gt;20,"",IF(E36&gt;13,"",IF(E36&gt;3,"",2)))</f>
        <v/>
      </c>
      <c r="AI36" s="31">
        <f>IF(E36&gt;20,"",IF(E36&gt;13,"",IF(E36&gt;3,3,IF(E36&gt;3,"",""))))</f>
        <v>3</v>
      </c>
      <c r="AJ36" s="31" t="str">
        <f>IF(E36&gt;20,"",IF(E36&gt;13,4,IF(E36&gt;3,"",IF(E36&gt;3,"",""))))</f>
        <v/>
      </c>
      <c r="AK36" s="31" t="str">
        <f>IF(E36&gt;20,5,IF(E36&gt;13,"",IF(E36&gt;3,"",IF(E36&gt;3,"",""))))</f>
        <v/>
      </c>
      <c r="AL36" s="20" t="s">
        <v>31</v>
      </c>
      <c r="AM36" s="31" t="str">
        <f>IF(F36&gt;17,"",IF(F36&gt;11,"",IF(F36&gt;3,"",2)))</f>
        <v/>
      </c>
      <c r="AN36" s="31" t="str">
        <f>IF(F36&gt;17,"",IF(F36&gt;11,"",IF(F36&gt;3,3,IF(F36&gt;3,"",""))))</f>
        <v/>
      </c>
      <c r="AO36" s="31" t="str">
        <f>IF(F36&gt;17,"",IF(F36&gt;11,4,IF(F36&gt;3,"",IF(F36&gt;3,"",""))))</f>
        <v/>
      </c>
      <c r="AP36" s="31">
        <f>IF(F36&gt;17,5,IF(F36&gt;11,"",IF(F36&gt;3,"",IF(F36&gt;3,"",""))))</f>
        <v>5</v>
      </c>
      <c r="AQ36" s="20" t="s">
        <v>32</v>
      </c>
      <c r="AR36" s="31" t="str">
        <f>IF(G36&gt;20,"",IF(G36&gt;13,"",IF(G36&gt;3,"",2)))</f>
        <v/>
      </c>
      <c r="AS36" s="31">
        <f>IF(G36&gt;20,"",IF(G36&gt;13,"",IF(G36&gt;3,3,IF(G36&gt;3,"",""))))</f>
        <v>3</v>
      </c>
      <c r="AT36" s="31" t="str">
        <f>IF(G36&gt;20,"",IF(G36&gt;13,4,IF(G36&gt;3,"",IF(G36&gt;3,"",""))))</f>
        <v/>
      </c>
      <c r="AU36" s="31" t="str">
        <f>IF(G36&gt;20,5,IF(G36&gt;13,"",IF(G36&gt;3,"",IF(G36&gt;3,"",""))))</f>
        <v/>
      </c>
      <c r="AV36" s="20" t="s">
        <v>33</v>
      </c>
      <c r="AW36" s="31" t="str">
        <f>IF(H36&gt;19,"",IF(H36&gt;11,"",IF(H36&gt;3,"",2)))</f>
        <v/>
      </c>
      <c r="AX36" s="31" t="str">
        <f>IF(H36&gt;19,"",IF(H36&gt;11,"",IF(H36&gt;3,3,IF(H36&gt;3,"",""))))</f>
        <v/>
      </c>
      <c r="AY36" s="31">
        <f>IF(H36&gt;19,"",IF(H36&gt;11,4,IF(H36&gt;3,"",IF(H36&gt;3,"",""))))</f>
        <v>4</v>
      </c>
      <c r="AZ36" s="31" t="str">
        <f>IF(H36&gt;19,5,IF(H36&gt;11,"",IF(H36&gt;3,"",IF(H36&gt;3,"",""))))</f>
        <v/>
      </c>
      <c r="BA36" s="20" t="s">
        <v>34</v>
      </c>
      <c r="BB36" s="31" t="str">
        <f>IF(J36&gt;20,"",IF(J36&gt;13,"",IF(J36&gt;3,"",2)))</f>
        <v/>
      </c>
      <c r="BC36" s="31" t="str">
        <f>IF(J36&gt;20,"",IF(J36&gt;13,"",IF(J36&gt;3,3,IF(J36&gt;3,"",""))))</f>
        <v/>
      </c>
      <c r="BD36" s="31">
        <f>IF(J36&gt;20,"",IF(J36&gt;13,4,IF(J36&gt;3,"",IF(J36&gt;3,"",""))))</f>
        <v>4</v>
      </c>
      <c r="BE36" s="31" t="str">
        <f>IF(J36&gt;20,5,IF(J36&gt;13,"",IF(J36&gt;3,"",IF(J36&gt;3,"",""))))</f>
        <v/>
      </c>
      <c r="BF36" s="31">
        <f>IF(J36&gt;20,BE36,IF(J36&gt;13,BD36,IF(J36&gt;3,BC36,IF(J36=0,"",IF(J36&gt;3,"",BB36)))))</f>
        <v>4</v>
      </c>
      <c r="BG36" s="20" t="s">
        <v>14</v>
      </c>
      <c r="BH36" s="31" t="str">
        <f>IF(J36&gt;19,"",IF(J36&gt;11,"",IF(J36&gt;3,"",2)))</f>
        <v/>
      </c>
      <c r="BI36" s="31" t="str">
        <f>IF(J36&gt;19,"",IF(J36&gt;11,"",IF(J36&gt;3,3,IF(J36&gt;3,"",""))))</f>
        <v/>
      </c>
      <c r="BJ36" s="31">
        <f>IF(J36&gt;19,"",IF(J36&gt;11,4,IF(J36&gt;3,"",IF(J36&gt;3,"",""))))</f>
        <v>4</v>
      </c>
      <c r="BK36" s="31" t="str">
        <f>IF(J36&gt;19,5,IF(J36&gt;11,"",IF(J36&gt;3,"",IF(J36&gt;3,"",""))))</f>
        <v/>
      </c>
      <c r="BL36" s="31">
        <f>IF(J36&gt;19,BK36,IF(J36&gt;11,BJ36,IF(J36&gt;3,BI36,IF(J36=0,"",IF(J36&gt;3,"",BH36)))))</f>
        <v>4</v>
      </c>
      <c r="BM36" s="20" t="s">
        <v>15</v>
      </c>
      <c r="BN36" s="31" t="str">
        <f>IF(J36&gt;19,"",IF(J36&gt;11,"",IF(J36&gt;3,"",2)))</f>
        <v/>
      </c>
      <c r="BO36" s="31" t="str">
        <f>IF(J36&gt;19,"",IF(J36&gt;11,"",IF(J36&gt;3,3,IF(J36&gt;3,"",""))))</f>
        <v/>
      </c>
      <c r="BP36" s="31">
        <f>IF(J36&gt;19,"",IF(J36&gt;11,4,IF(J36&gt;3,"",IF(J36&gt;3,"",""))))</f>
        <v>4</v>
      </c>
      <c r="BQ36" s="31" t="str">
        <f>IF(J36&gt;19,5,IF(J36&gt;11,"",IF(J36&gt;3,"",IF(J36&gt;3,"",""))))</f>
        <v/>
      </c>
      <c r="BR36" s="31">
        <f>IF(J36&gt;19,BQ36,IF(J36&gt;11,BP36,IF(J36&gt;3,BO36,IF(J36=0,"",IF(J36&gt;3,"",BN36)))))</f>
        <v>4</v>
      </c>
      <c r="BS36" s="20" t="s">
        <v>16</v>
      </c>
      <c r="BT36" s="31" t="str">
        <f>IF(J36&gt;20,"",IF(J36&gt;13,"",IF(J36&gt;3,"",2)))</f>
        <v/>
      </c>
      <c r="BU36" s="31" t="str">
        <f>IF(J36&gt;20,"",IF(J36&gt;13,"",IF(J36&gt;3,3,IF(J36&gt;3,"",""))))</f>
        <v/>
      </c>
      <c r="BV36" s="31">
        <f>IF(J36&gt;20,"",IF(J36&gt;13,4,IF(J36&gt;3,"",IF(J36&gt;3,"",""))))</f>
        <v>4</v>
      </c>
      <c r="BW36" s="31" t="str">
        <f>IF(J36&gt;20,5,IF(J36&gt;13,"",IF(J36&gt;3,"",IF(J36&gt;3,"",""))))</f>
        <v/>
      </c>
      <c r="BX36" s="31">
        <f>IF(J36&gt;20,BW36,IF(J36&gt;13,BV36,IF(J36&gt;3,BU36,IF(J36=0,"",IF(J36&gt;3,"",BT36)))))</f>
        <v>4</v>
      </c>
      <c r="BY36" s="20" t="s">
        <v>35</v>
      </c>
      <c r="BZ36" s="31" t="str">
        <f>IF(J36&gt;20,"",IF(J36&gt;13,"",IF(J36&gt;3,"",2)))</f>
        <v/>
      </c>
      <c r="CA36" s="31" t="str">
        <f>IF(J36&gt;20,"",IF(J36&gt;13,"",IF(J36&gt;3,3,IF(J36&gt;3,"",""))))</f>
        <v/>
      </c>
      <c r="CB36" s="31">
        <f>IF(J36&gt;20,"",IF(J36&gt;13,4,IF(J36&gt;3,"",IF(J36&gt;3,"",""))))</f>
        <v>4</v>
      </c>
      <c r="CC36" s="31" t="str">
        <f>IF(J36&gt;20,5,IF(J36&gt;13,"",IF(J36&gt;3,"",IF(J36&gt;3,"",""))))</f>
        <v/>
      </c>
      <c r="CD36" s="31">
        <f>IF(J36&gt;20,CC36,IF(J36&gt;13,CB36,IF(J36&gt;3,CA36,IF(J36=0,"",IF(J36&gt;3,"",BZ36)))))</f>
        <v>4</v>
      </c>
      <c r="CE36" s="20" t="s">
        <v>29</v>
      </c>
      <c r="CF36" s="31" t="str">
        <f>IF(J36&gt;20,"",IF(J36&gt;13,"",IF(J36&gt;3,"",2)))</f>
        <v/>
      </c>
      <c r="CG36" s="31" t="str">
        <f>IF(J36&gt;20,"",IF(J36&gt;13,"",IF(J36&gt;3,3,IF(J36&gt;3,"",""))))</f>
        <v/>
      </c>
      <c r="CH36" s="31">
        <f>IF(J36&gt;20,"",IF(J36&gt;13,4,IF(J36&gt;3,"",IF(J36&gt;3,"",""))))</f>
        <v>4</v>
      </c>
      <c r="CI36" s="31" t="str">
        <f>IF(J36&gt;20,5,IF(J36&gt;13,"",IF(J36&gt;3,"",IF(J36&gt;3,"",""))))</f>
        <v/>
      </c>
      <c r="CJ36" s="31">
        <f>IF(J36&gt;20,CI36,IF(J36&gt;13,CH36,IF(J36&gt;3,CG36,IF(J36=0,"",IF(J36&gt;3,"",CF36)))))</f>
        <v>4</v>
      </c>
      <c r="CK36" s="20" t="s">
        <v>36</v>
      </c>
      <c r="CL36" s="31" t="str">
        <f>IF(J36&gt;20,"",IF(J36&gt;13,"",IF(J36&gt;3,"",2)))</f>
        <v/>
      </c>
      <c r="CM36" s="31" t="str">
        <f>IF(J36&gt;20,"",IF(J36&gt;13,"",IF(J36&gt;3,3,IF(J36&gt;3,"",""))))</f>
        <v/>
      </c>
      <c r="CN36" s="31">
        <f>IF(J36&gt;20,"",IF(J36&gt;13,4,IF(J36&gt;3,"",IF(J36&gt;3,"",""))))</f>
        <v>4</v>
      </c>
      <c r="CO36" s="31" t="str">
        <f>IF(J36&gt;20,5,IF(J36&gt;13,"",IF(J36&gt;3,"",IF(J36&gt;3,"",""))))</f>
        <v/>
      </c>
      <c r="CP36" s="31">
        <f>IF(J36&gt;20,CO36,IF(J36&gt;13,CN36,IF(J36&gt;3,CM36,IF(J36=0,"",IF(J36&gt;3,"",CL36)))))</f>
        <v>4</v>
      </c>
      <c r="CQ36" s="21">
        <f>K36-F36</f>
        <v>49</v>
      </c>
      <c r="CR36" s="22" t="str">
        <f>IF(CQ36=0," ",IF(CQ36&gt;=50, "",IF(D36="ж","не прошла",IF(D36="м","не прошёл"))))</f>
        <v>не прошла</v>
      </c>
    </row>
    <row r="37" spans="1:96" ht="15" x14ac:dyDescent="0.25">
      <c r="A37" s="23">
        <f>'[1]Впишите фамилии!'!E63</f>
        <v>4</v>
      </c>
      <c r="B37" s="24" t="str">
        <f>'[1]Впишите фамилии!'!F63</f>
        <v>б</v>
      </c>
      <c r="C37" s="23" t="str">
        <f>'[1]Впишите фамилии!'!G63</f>
        <v xml:space="preserve">Амурбай Әділет </v>
      </c>
      <c r="D37" s="25" t="str">
        <f>'[1]Впишите фамилии!'!H63</f>
        <v>м</v>
      </c>
      <c r="E37" s="27">
        <v>14</v>
      </c>
      <c r="F37" s="27">
        <v>22</v>
      </c>
      <c r="G37" s="27">
        <v>15</v>
      </c>
      <c r="H37" s="27">
        <v>19</v>
      </c>
      <c r="I37" s="35" t="s">
        <v>14</v>
      </c>
      <c r="J37" s="33">
        <v>14</v>
      </c>
      <c r="K37" s="34">
        <f>E37+F37+G37+H37+J37</f>
        <v>84</v>
      </c>
      <c r="L37" s="30">
        <f>IF(E37&gt;20,AK37,IF(E37&gt;13,AJ37,IF(E37=0,"",IF(E37&gt;3,AI37,IF(E37&gt;3,"",AH37)))))</f>
        <v>4</v>
      </c>
      <c r="M37" s="30">
        <f>IF(F37&gt;17,AP37,IF(F37&gt;11,AO37,IF(F37&gt;3,AN37,IF(F37=0,"",IF(F37&gt;3,"",AM37)))))</f>
        <v>5</v>
      </c>
      <c r="N37" s="30">
        <f>IF(G37&gt;20,AU37,IF(G37&gt;13,AT37,IF(G37&gt;3,AS37,IF(G37=0,"",IF(G37&gt;3,"",AR37)))))</f>
        <v>4</v>
      </c>
      <c r="O37" s="30">
        <f>IF(H37&gt;19,AZ37,IF(H37&gt;11,AY37,IF(H37&gt;3,AX37,IF(H37=0,"",IF(H37&gt;3,"",AW37)))))</f>
        <v>4</v>
      </c>
      <c r="P37" s="30">
        <f>IF(I37="физика",BL37,IF(I37="биология",BF37,IF(I37="химия",BR37,IF(I37="литература",BX37,IF(I37="вс.история",CD37,IF(I37="география",CJ37,IF(I37="иностранный",CP37,"")))))))</f>
        <v>4</v>
      </c>
      <c r="Q37" s="19" t="str">
        <f>IF(I37="биология",J37," " )</f>
        <v xml:space="preserve"> </v>
      </c>
      <c r="R37" s="20">
        <f>IF(I37="физика",J37," " )</f>
        <v>14</v>
      </c>
      <c r="S37" s="20" t="str">
        <f>IF(I37="химия",J37," " )</f>
        <v xml:space="preserve"> </v>
      </c>
      <c r="T37" s="20" t="str">
        <f>IF(I37="литература",J37," " )</f>
        <v xml:space="preserve"> </v>
      </c>
      <c r="U37" s="20" t="str">
        <f>IF(I37="вс.история",J37," " )</f>
        <v xml:space="preserve"> </v>
      </c>
      <c r="V37" s="20" t="str">
        <f>IF(I37="география",J37," " )</f>
        <v xml:space="preserve"> </v>
      </c>
      <c r="W37" s="20" t="str">
        <f>IF(I37="иностранный",J37," " )</f>
        <v xml:space="preserve"> </v>
      </c>
      <c r="X37" s="31" t="str">
        <f t="shared" si="7"/>
        <v/>
      </c>
      <c r="Y37" s="31" t="str">
        <f t="shared" si="8"/>
        <v/>
      </c>
      <c r="Z37" s="31" t="str">
        <f t="shared" si="9"/>
        <v/>
      </c>
      <c r="AA37" s="31" t="str">
        <f t="shared" si="10"/>
        <v/>
      </c>
      <c r="AB37" s="31">
        <f t="shared" si="11"/>
        <v>1</v>
      </c>
      <c r="AC37" s="31" t="str">
        <f t="shared" si="12"/>
        <v/>
      </c>
      <c r="AD37" s="31" t="str">
        <f t="shared" si="13"/>
        <v/>
      </c>
      <c r="AG37" s="20" t="s">
        <v>30</v>
      </c>
      <c r="AH37" s="31" t="str">
        <f>IF(E37&gt;20,"",IF(E37&gt;13,"",IF(E37&gt;3,"",2)))</f>
        <v/>
      </c>
      <c r="AI37" s="31" t="str">
        <f>IF(E37&gt;20,"",IF(E37&gt;13,"",IF(E37&gt;3,3,IF(E37&gt;3,"",""))))</f>
        <v/>
      </c>
      <c r="AJ37" s="31">
        <f>IF(E37&gt;20,"",IF(E37&gt;13,4,IF(E37&gt;3,"",IF(E37&gt;3,"",""))))</f>
        <v>4</v>
      </c>
      <c r="AK37" s="31" t="str">
        <f>IF(E37&gt;20,5,IF(E37&gt;13,"",IF(E37&gt;3,"",IF(E37&gt;3,"",""))))</f>
        <v/>
      </c>
      <c r="AL37" s="20" t="s">
        <v>31</v>
      </c>
      <c r="AM37" s="31" t="str">
        <f>IF(F37&gt;17,"",IF(F37&gt;11,"",IF(F37&gt;3,"",2)))</f>
        <v/>
      </c>
      <c r="AN37" s="31" t="str">
        <f>IF(F37&gt;17,"",IF(F37&gt;11,"",IF(F37&gt;3,3,IF(F37&gt;3,"",""))))</f>
        <v/>
      </c>
      <c r="AO37" s="31" t="str">
        <f>IF(F37&gt;17,"",IF(F37&gt;11,4,IF(F37&gt;3,"",IF(F37&gt;3,"",""))))</f>
        <v/>
      </c>
      <c r="AP37" s="31">
        <f>IF(F37&gt;17,5,IF(F37&gt;11,"",IF(F37&gt;3,"",IF(F37&gt;3,"",""))))</f>
        <v>5</v>
      </c>
      <c r="AQ37" s="20" t="s">
        <v>32</v>
      </c>
      <c r="AR37" s="31" t="str">
        <f>IF(G37&gt;20,"",IF(G37&gt;13,"",IF(G37&gt;3,"",2)))</f>
        <v/>
      </c>
      <c r="AS37" s="31" t="str">
        <f>IF(G37&gt;20,"",IF(G37&gt;13,"",IF(G37&gt;3,3,IF(G37&gt;3,"",""))))</f>
        <v/>
      </c>
      <c r="AT37" s="31">
        <f>IF(G37&gt;20,"",IF(G37&gt;13,4,IF(G37&gt;3,"",IF(G37&gt;3,"",""))))</f>
        <v>4</v>
      </c>
      <c r="AU37" s="31" t="str">
        <f>IF(G37&gt;20,5,IF(G37&gt;13,"",IF(G37&gt;3,"",IF(G37&gt;3,"",""))))</f>
        <v/>
      </c>
      <c r="AV37" s="20" t="s">
        <v>33</v>
      </c>
      <c r="AW37" s="31" t="str">
        <f>IF(H37&gt;19,"",IF(H37&gt;11,"",IF(H37&gt;3,"",2)))</f>
        <v/>
      </c>
      <c r="AX37" s="31" t="str">
        <f>IF(H37&gt;19,"",IF(H37&gt;11,"",IF(H37&gt;3,3,IF(H37&gt;3,"",""))))</f>
        <v/>
      </c>
      <c r="AY37" s="31">
        <f>IF(H37&gt;19,"",IF(H37&gt;11,4,IF(H37&gt;3,"",IF(H37&gt;3,"",""))))</f>
        <v>4</v>
      </c>
      <c r="AZ37" s="31" t="str">
        <f>IF(H37&gt;19,5,IF(H37&gt;11,"",IF(H37&gt;3,"",IF(H37&gt;3,"",""))))</f>
        <v/>
      </c>
      <c r="BA37" s="20" t="s">
        <v>34</v>
      </c>
      <c r="BB37" s="31" t="str">
        <f>IF(J37&gt;20,"",IF(J37&gt;13,"",IF(J37&gt;3,"",2)))</f>
        <v/>
      </c>
      <c r="BC37" s="31" t="str">
        <f>IF(J37&gt;20,"",IF(J37&gt;13,"",IF(J37&gt;3,3,IF(J37&gt;3,"",""))))</f>
        <v/>
      </c>
      <c r="BD37" s="31">
        <f>IF(J37&gt;20,"",IF(J37&gt;13,4,IF(J37&gt;3,"",IF(J37&gt;3,"",""))))</f>
        <v>4</v>
      </c>
      <c r="BE37" s="31" t="str">
        <f>IF(J37&gt;20,5,IF(J37&gt;13,"",IF(J37&gt;3,"",IF(J37&gt;3,"",""))))</f>
        <v/>
      </c>
      <c r="BF37" s="31">
        <f>IF(J37&gt;20,BE37,IF(J37&gt;13,BD37,IF(J37&gt;3,BC37,IF(J37=0,"",IF(J37&gt;3,"",BB37)))))</f>
        <v>4</v>
      </c>
      <c r="BG37" s="20" t="s">
        <v>14</v>
      </c>
      <c r="BH37" s="31" t="str">
        <f>IF(J37&gt;19,"",IF(J37&gt;11,"",IF(J37&gt;3,"",2)))</f>
        <v/>
      </c>
      <c r="BI37" s="31" t="str">
        <f>IF(J37&gt;19,"",IF(J37&gt;11,"",IF(J37&gt;3,3,IF(J37&gt;3,"",""))))</f>
        <v/>
      </c>
      <c r="BJ37" s="31">
        <f>IF(J37&gt;19,"",IF(J37&gt;11,4,IF(J37&gt;3,"",IF(J37&gt;3,"",""))))</f>
        <v>4</v>
      </c>
      <c r="BK37" s="31" t="str">
        <f>IF(J37&gt;19,5,IF(J37&gt;11,"",IF(J37&gt;3,"",IF(J37&gt;3,"",""))))</f>
        <v/>
      </c>
      <c r="BL37" s="31">
        <f>IF(J37&gt;19,BK37,IF(J37&gt;11,BJ37,IF(J37&gt;3,BI37,IF(J37=0,"",IF(J37&gt;3,"",BH37)))))</f>
        <v>4</v>
      </c>
      <c r="BM37" s="20" t="s">
        <v>15</v>
      </c>
      <c r="BN37" s="31" t="str">
        <f>IF(J37&gt;19,"",IF(J37&gt;11,"",IF(J37&gt;3,"",2)))</f>
        <v/>
      </c>
      <c r="BO37" s="31" t="str">
        <f>IF(J37&gt;19,"",IF(J37&gt;11,"",IF(J37&gt;3,3,IF(J37&gt;3,"",""))))</f>
        <v/>
      </c>
      <c r="BP37" s="31">
        <f>IF(J37&gt;19,"",IF(J37&gt;11,4,IF(J37&gt;3,"",IF(J37&gt;3,"",""))))</f>
        <v>4</v>
      </c>
      <c r="BQ37" s="31" t="str">
        <f>IF(J37&gt;19,5,IF(J37&gt;11,"",IF(J37&gt;3,"",IF(J37&gt;3,"",""))))</f>
        <v/>
      </c>
      <c r="BR37" s="31">
        <f>IF(J37&gt;19,BQ37,IF(J37&gt;11,BP37,IF(J37&gt;3,BO37,IF(J37=0,"",IF(J37&gt;3,"",BN37)))))</f>
        <v>4</v>
      </c>
      <c r="BS37" s="20" t="s">
        <v>16</v>
      </c>
      <c r="BT37" s="31" t="str">
        <f>IF(J37&gt;20,"",IF(J37&gt;13,"",IF(J37&gt;3,"",2)))</f>
        <v/>
      </c>
      <c r="BU37" s="31" t="str">
        <f>IF(J37&gt;20,"",IF(J37&gt;13,"",IF(J37&gt;3,3,IF(J37&gt;3,"",""))))</f>
        <v/>
      </c>
      <c r="BV37" s="31">
        <f>IF(J37&gt;20,"",IF(J37&gt;13,4,IF(J37&gt;3,"",IF(J37&gt;3,"",""))))</f>
        <v>4</v>
      </c>
      <c r="BW37" s="31" t="str">
        <f>IF(J37&gt;20,5,IF(J37&gt;13,"",IF(J37&gt;3,"",IF(J37&gt;3,"",""))))</f>
        <v/>
      </c>
      <c r="BX37" s="31">
        <f>IF(J37&gt;20,BW37,IF(J37&gt;13,BV37,IF(J37&gt;3,BU37,IF(J37=0,"",IF(J37&gt;3,"",BT37)))))</f>
        <v>4</v>
      </c>
      <c r="BY37" s="20" t="s">
        <v>35</v>
      </c>
      <c r="BZ37" s="31" t="str">
        <f>IF(J37&gt;20,"",IF(J37&gt;13,"",IF(J37&gt;3,"",2)))</f>
        <v/>
      </c>
      <c r="CA37" s="31" t="str">
        <f>IF(J37&gt;20,"",IF(J37&gt;13,"",IF(J37&gt;3,3,IF(J37&gt;3,"",""))))</f>
        <v/>
      </c>
      <c r="CB37" s="31">
        <f>IF(J37&gt;20,"",IF(J37&gt;13,4,IF(J37&gt;3,"",IF(J37&gt;3,"",""))))</f>
        <v>4</v>
      </c>
      <c r="CC37" s="31" t="str">
        <f>IF(J37&gt;20,5,IF(J37&gt;13,"",IF(J37&gt;3,"",IF(J37&gt;3,"",""))))</f>
        <v/>
      </c>
      <c r="CD37" s="31">
        <f>IF(J37&gt;20,CC37,IF(J37&gt;13,CB37,IF(J37&gt;3,CA37,IF(J37=0,"",IF(J37&gt;3,"",BZ37)))))</f>
        <v>4</v>
      </c>
      <c r="CE37" s="20" t="s">
        <v>29</v>
      </c>
      <c r="CF37" s="31" t="str">
        <f>IF(J37&gt;20,"",IF(J37&gt;13,"",IF(J37&gt;3,"",2)))</f>
        <v/>
      </c>
      <c r="CG37" s="31" t="str">
        <f>IF(J37&gt;20,"",IF(J37&gt;13,"",IF(J37&gt;3,3,IF(J37&gt;3,"",""))))</f>
        <v/>
      </c>
      <c r="CH37" s="31">
        <f>IF(J37&gt;20,"",IF(J37&gt;13,4,IF(J37&gt;3,"",IF(J37&gt;3,"",""))))</f>
        <v>4</v>
      </c>
      <c r="CI37" s="31" t="str">
        <f>IF(J37&gt;20,5,IF(J37&gt;13,"",IF(J37&gt;3,"",IF(J37&gt;3,"",""))))</f>
        <v/>
      </c>
      <c r="CJ37" s="31">
        <f>IF(J37&gt;20,CI37,IF(J37&gt;13,CH37,IF(J37&gt;3,CG37,IF(J37=0,"",IF(J37&gt;3,"",CF37)))))</f>
        <v>4</v>
      </c>
      <c r="CK37" s="20" t="s">
        <v>36</v>
      </c>
      <c r="CL37" s="31" t="str">
        <f>IF(J37&gt;20,"",IF(J37&gt;13,"",IF(J37&gt;3,"",2)))</f>
        <v/>
      </c>
      <c r="CM37" s="31" t="str">
        <f>IF(J37&gt;20,"",IF(J37&gt;13,"",IF(J37&gt;3,3,IF(J37&gt;3,"",""))))</f>
        <v/>
      </c>
      <c r="CN37" s="31">
        <f>IF(J37&gt;20,"",IF(J37&gt;13,4,IF(J37&gt;3,"",IF(J37&gt;3,"",""))))</f>
        <v>4</v>
      </c>
      <c r="CO37" s="31" t="str">
        <f>IF(J37&gt;20,5,IF(J37&gt;13,"",IF(J37&gt;3,"",IF(J37&gt;3,"",""))))</f>
        <v/>
      </c>
      <c r="CP37" s="31">
        <f>IF(J37&gt;20,CO37,IF(J37&gt;13,CN37,IF(J37&gt;3,CM37,IF(J37=0,"",IF(J37&gt;3,"",CL37)))))</f>
        <v>4</v>
      </c>
      <c r="CQ37" s="21">
        <f>K37-F37</f>
        <v>62</v>
      </c>
      <c r="CR37" s="22" t="str">
        <f>IF(CQ37=0," ",IF(CQ37&gt;=50, "",IF(D37="ж","не прошла",IF(D37="м","не прошёл"))))</f>
        <v/>
      </c>
    </row>
    <row r="38" spans="1:96" ht="15" x14ac:dyDescent="0.25">
      <c r="A38" s="23">
        <f>'[1]Впишите фамилии!'!E64</f>
        <v>5</v>
      </c>
      <c r="B38" s="24" t="str">
        <f>'[1]Впишите фамилии!'!F64</f>
        <v>б</v>
      </c>
      <c r="C38" s="23" t="str">
        <f>'[1]Впишите фамилии!'!G64</f>
        <v xml:space="preserve">Васильев Кирилл </v>
      </c>
      <c r="D38" s="25" t="str">
        <f>'[1]Впишите фамилии!'!H64</f>
        <v>м</v>
      </c>
      <c r="E38" s="27">
        <v>13</v>
      </c>
      <c r="F38" s="27">
        <v>20</v>
      </c>
      <c r="G38" s="27">
        <v>14</v>
      </c>
      <c r="H38" s="27">
        <v>8</v>
      </c>
      <c r="I38" s="35" t="s">
        <v>34</v>
      </c>
      <c r="J38" s="33">
        <v>14</v>
      </c>
      <c r="K38" s="34">
        <f>E38+F38+G38+H38+J38</f>
        <v>69</v>
      </c>
      <c r="L38" s="30">
        <f>IF(E38&gt;20,AK38,IF(E38&gt;13,AJ38,IF(E38=0,"",IF(E38&gt;3,AI38,IF(E38&gt;3,"",AH38)))))</f>
        <v>3</v>
      </c>
      <c r="M38" s="30">
        <f>IF(F38&gt;17,AP38,IF(F38&gt;11,AO38,IF(F38&gt;3,AN38,IF(F38=0,"",IF(F38&gt;3,"",AM38)))))</f>
        <v>5</v>
      </c>
      <c r="N38" s="30">
        <f>IF(G38&gt;20,AU38,IF(G38&gt;13,AT38,IF(G38&gt;3,AS38,IF(G38=0,"",IF(G38&gt;3,"",AR38)))))</f>
        <v>4</v>
      </c>
      <c r="O38" s="30">
        <f>IF(H38&gt;19,AZ38,IF(H38&gt;11,AY38,IF(H38&gt;3,AX38,IF(H38=0,"",IF(H38&gt;3,"",AW38)))))</f>
        <v>3</v>
      </c>
      <c r="P38" s="30">
        <f>IF(I38="физика",BL38,IF(I38="биология",BF38,IF(I38="химия",BR38,IF(I38="литература",BX38,IF(I38="вс.история",CD38,IF(I38="география",CJ38,IF(I38="иностранный",CP38,"")))))))</f>
        <v>4</v>
      </c>
      <c r="Q38" s="19">
        <f>IF(I38="биология",J38," " )</f>
        <v>14</v>
      </c>
      <c r="R38" s="20" t="str">
        <f>IF(I38="физика",J38," " )</f>
        <v xml:space="preserve"> </v>
      </c>
      <c r="S38" s="20" t="str">
        <f>IF(I38="химия",J38," " )</f>
        <v xml:space="preserve"> </v>
      </c>
      <c r="T38" s="20" t="str">
        <f>IF(I38="литература",J38," " )</f>
        <v xml:space="preserve"> </v>
      </c>
      <c r="U38" s="20" t="str">
        <f>IF(I38="вс.история",J38," " )</f>
        <v xml:space="preserve"> </v>
      </c>
      <c r="V38" s="20" t="str">
        <f>IF(I38="география",J38," " )</f>
        <v xml:space="preserve"> </v>
      </c>
      <c r="W38" s="20" t="str">
        <f>IF(I38="иностранный",J38," " )</f>
        <v xml:space="preserve"> </v>
      </c>
      <c r="X38" s="31" t="str">
        <f t="shared" si="7"/>
        <v/>
      </c>
      <c r="Y38" s="31" t="str">
        <f t="shared" si="8"/>
        <v/>
      </c>
      <c r="Z38" s="31">
        <f t="shared" si="9"/>
        <v>1</v>
      </c>
      <c r="AA38" s="31" t="str">
        <f t="shared" si="10"/>
        <v/>
      </c>
      <c r="AB38" s="31" t="str">
        <f t="shared" si="11"/>
        <v/>
      </c>
      <c r="AC38" s="31" t="str">
        <f t="shared" si="12"/>
        <v/>
      </c>
      <c r="AD38" s="31" t="str">
        <f t="shared" si="13"/>
        <v/>
      </c>
      <c r="AG38" s="20" t="s">
        <v>30</v>
      </c>
      <c r="AH38" s="31" t="str">
        <f>IF(E38&gt;20,"",IF(E38&gt;13,"",IF(E38&gt;3,"",2)))</f>
        <v/>
      </c>
      <c r="AI38" s="31">
        <f>IF(E38&gt;20,"",IF(E38&gt;13,"",IF(E38&gt;3,3,IF(E38&gt;3,"",""))))</f>
        <v>3</v>
      </c>
      <c r="AJ38" s="31" t="str">
        <f>IF(E38&gt;20,"",IF(E38&gt;13,4,IF(E38&gt;3,"",IF(E38&gt;3,"",""))))</f>
        <v/>
      </c>
      <c r="AK38" s="31" t="str">
        <f>IF(E38&gt;20,5,IF(E38&gt;13,"",IF(E38&gt;3,"",IF(E38&gt;3,"",""))))</f>
        <v/>
      </c>
      <c r="AL38" s="20" t="s">
        <v>31</v>
      </c>
      <c r="AM38" s="31" t="str">
        <f>IF(F38&gt;17,"",IF(F38&gt;11,"",IF(F38&gt;3,"",2)))</f>
        <v/>
      </c>
      <c r="AN38" s="31" t="str">
        <f>IF(F38&gt;17,"",IF(F38&gt;11,"",IF(F38&gt;3,3,IF(F38&gt;3,"",""))))</f>
        <v/>
      </c>
      <c r="AO38" s="31" t="str">
        <f>IF(F38&gt;17,"",IF(F38&gt;11,4,IF(F38&gt;3,"",IF(F38&gt;3,"",""))))</f>
        <v/>
      </c>
      <c r="AP38" s="31">
        <f>IF(F38&gt;17,5,IF(F38&gt;11,"",IF(F38&gt;3,"",IF(F38&gt;3,"",""))))</f>
        <v>5</v>
      </c>
      <c r="AQ38" s="20" t="s">
        <v>32</v>
      </c>
      <c r="AR38" s="31" t="str">
        <f>IF(G38&gt;20,"",IF(G38&gt;13,"",IF(G38&gt;3,"",2)))</f>
        <v/>
      </c>
      <c r="AS38" s="31" t="str">
        <f>IF(G38&gt;20,"",IF(G38&gt;13,"",IF(G38&gt;3,3,IF(G38&gt;3,"",""))))</f>
        <v/>
      </c>
      <c r="AT38" s="31">
        <f>IF(G38&gt;20,"",IF(G38&gt;13,4,IF(G38&gt;3,"",IF(G38&gt;3,"",""))))</f>
        <v>4</v>
      </c>
      <c r="AU38" s="31" t="str">
        <f>IF(G38&gt;20,5,IF(G38&gt;13,"",IF(G38&gt;3,"",IF(G38&gt;3,"",""))))</f>
        <v/>
      </c>
      <c r="AV38" s="20" t="s">
        <v>33</v>
      </c>
      <c r="AW38" s="31" t="str">
        <f>IF(H38&gt;19,"",IF(H38&gt;11,"",IF(H38&gt;3,"",2)))</f>
        <v/>
      </c>
      <c r="AX38" s="31">
        <f>IF(H38&gt;19,"",IF(H38&gt;11,"",IF(H38&gt;3,3,IF(H38&gt;3,"",""))))</f>
        <v>3</v>
      </c>
      <c r="AY38" s="31" t="str">
        <f>IF(H38&gt;19,"",IF(H38&gt;11,4,IF(H38&gt;3,"",IF(H38&gt;3,"",""))))</f>
        <v/>
      </c>
      <c r="AZ38" s="31" t="str">
        <f>IF(H38&gt;19,5,IF(H38&gt;11,"",IF(H38&gt;3,"",IF(H38&gt;3,"",""))))</f>
        <v/>
      </c>
      <c r="BA38" s="20" t="s">
        <v>34</v>
      </c>
      <c r="BB38" s="31" t="str">
        <f>IF(J38&gt;20,"",IF(J38&gt;13,"",IF(J38&gt;3,"",2)))</f>
        <v/>
      </c>
      <c r="BC38" s="31" t="str">
        <f>IF(J38&gt;20,"",IF(J38&gt;13,"",IF(J38&gt;3,3,IF(J38&gt;3,"",""))))</f>
        <v/>
      </c>
      <c r="BD38" s="31">
        <f>IF(J38&gt;20,"",IF(J38&gt;13,4,IF(J38&gt;3,"",IF(J38&gt;3,"",""))))</f>
        <v>4</v>
      </c>
      <c r="BE38" s="31" t="str">
        <f>IF(J38&gt;20,5,IF(J38&gt;13,"",IF(J38&gt;3,"",IF(J38&gt;3,"",""))))</f>
        <v/>
      </c>
      <c r="BF38" s="31">
        <f>IF(J38&gt;20,BE38,IF(J38&gt;13,BD38,IF(J38&gt;3,BC38,IF(J38=0,"",IF(J38&gt;3,"",BB38)))))</f>
        <v>4</v>
      </c>
      <c r="BG38" s="20" t="s">
        <v>14</v>
      </c>
      <c r="BH38" s="31" t="str">
        <f>IF(J38&gt;19,"",IF(J38&gt;11,"",IF(J38&gt;3,"",2)))</f>
        <v/>
      </c>
      <c r="BI38" s="31" t="str">
        <f>IF(J38&gt;19,"",IF(J38&gt;11,"",IF(J38&gt;3,3,IF(J38&gt;3,"",""))))</f>
        <v/>
      </c>
      <c r="BJ38" s="31">
        <f>IF(J38&gt;19,"",IF(J38&gt;11,4,IF(J38&gt;3,"",IF(J38&gt;3,"",""))))</f>
        <v>4</v>
      </c>
      <c r="BK38" s="31" t="str">
        <f>IF(J38&gt;19,5,IF(J38&gt;11,"",IF(J38&gt;3,"",IF(J38&gt;3,"",""))))</f>
        <v/>
      </c>
      <c r="BL38" s="31">
        <f>IF(J38&gt;19,BK38,IF(J38&gt;11,BJ38,IF(J38&gt;3,BI38,IF(J38=0,"",IF(J38&gt;3,"",BH38)))))</f>
        <v>4</v>
      </c>
      <c r="BM38" s="20" t="s">
        <v>15</v>
      </c>
      <c r="BN38" s="31" t="str">
        <f>IF(J38&gt;19,"",IF(J38&gt;11,"",IF(J38&gt;3,"",2)))</f>
        <v/>
      </c>
      <c r="BO38" s="31" t="str">
        <f>IF(J38&gt;19,"",IF(J38&gt;11,"",IF(J38&gt;3,3,IF(J38&gt;3,"",""))))</f>
        <v/>
      </c>
      <c r="BP38" s="31">
        <f>IF(J38&gt;19,"",IF(J38&gt;11,4,IF(J38&gt;3,"",IF(J38&gt;3,"",""))))</f>
        <v>4</v>
      </c>
      <c r="BQ38" s="31" t="str">
        <f>IF(J38&gt;19,5,IF(J38&gt;11,"",IF(J38&gt;3,"",IF(J38&gt;3,"",""))))</f>
        <v/>
      </c>
      <c r="BR38" s="31">
        <f>IF(J38&gt;19,BQ38,IF(J38&gt;11,BP38,IF(J38&gt;3,BO38,IF(J38=0,"",IF(J38&gt;3,"",BN38)))))</f>
        <v>4</v>
      </c>
      <c r="BS38" s="20" t="s">
        <v>16</v>
      </c>
      <c r="BT38" s="31" t="str">
        <f>IF(J38&gt;20,"",IF(J38&gt;13,"",IF(J38&gt;3,"",2)))</f>
        <v/>
      </c>
      <c r="BU38" s="31" t="str">
        <f>IF(J38&gt;20,"",IF(J38&gt;13,"",IF(J38&gt;3,3,IF(J38&gt;3,"",""))))</f>
        <v/>
      </c>
      <c r="BV38" s="31">
        <f>IF(J38&gt;20,"",IF(J38&gt;13,4,IF(J38&gt;3,"",IF(J38&gt;3,"",""))))</f>
        <v>4</v>
      </c>
      <c r="BW38" s="31" t="str">
        <f>IF(J38&gt;20,5,IF(J38&gt;13,"",IF(J38&gt;3,"",IF(J38&gt;3,"",""))))</f>
        <v/>
      </c>
      <c r="BX38" s="31">
        <f>IF(J38&gt;20,BW38,IF(J38&gt;13,BV38,IF(J38&gt;3,BU38,IF(J38=0,"",IF(J38&gt;3,"",BT38)))))</f>
        <v>4</v>
      </c>
      <c r="BY38" s="20" t="s">
        <v>35</v>
      </c>
      <c r="BZ38" s="31" t="str">
        <f>IF(J38&gt;20,"",IF(J38&gt;13,"",IF(J38&gt;3,"",2)))</f>
        <v/>
      </c>
      <c r="CA38" s="31" t="str">
        <f>IF(J38&gt;20,"",IF(J38&gt;13,"",IF(J38&gt;3,3,IF(J38&gt;3,"",""))))</f>
        <v/>
      </c>
      <c r="CB38" s="31">
        <f>IF(J38&gt;20,"",IF(J38&gt;13,4,IF(J38&gt;3,"",IF(J38&gt;3,"",""))))</f>
        <v>4</v>
      </c>
      <c r="CC38" s="31" t="str">
        <f>IF(J38&gt;20,5,IF(J38&gt;13,"",IF(J38&gt;3,"",IF(J38&gt;3,"",""))))</f>
        <v/>
      </c>
      <c r="CD38" s="31">
        <f>IF(J38&gt;20,CC38,IF(J38&gt;13,CB38,IF(J38&gt;3,CA38,IF(J38=0,"",IF(J38&gt;3,"",BZ38)))))</f>
        <v>4</v>
      </c>
      <c r="CE38" s="20" t="s">
        <v>29</v>
      </c>
      <c r="CF38" s="31" t="str">
        <f>IF(J38&gt;20,"",IF(J38&gt;13,"",IF(J38&gt;3,"",2)))</f>
        <v/>
      </c>
      <c r="CG38" s="31" t="str">
        <f>IF(J38&gt;20,"",IF(J38&gt;13,"",IF(J38&gt;3,3,IF(J38&gt;3,"",""))))</f>
        <v/>
      </c>
      <c r="CH38" s="31">
        <f>IF(J38&gt;20,"",IF(J38&gt;13,4,IF(J38&gt;3,"",IF(J38&gt;3,"",""))))</f>
        <v>4</v>
      </c>
      <c r="CI38" s="31" t="str">
        <f>IF(J38&gt;20,5,IF(J38&gt;13,"",IF(J38&gt;3,"",IF(J38&gt;3,"",""))))</f>
        <v/>
      </c>
      <c r="CJ38" s="31">
        <f>IF(J38&gt;20,CI38,IF(J38&gt;13,CH38,IF(J38&gt;3,CG38,IF(J38=0,"",IF(J38&gt;3,"",CF38)))))</f>
        <v>4</v>
      </c>
      <c r="CK38" s="20" t="s">
        <v>36</v>
      </c>
      <c r="CL38" s="31" t="str">
        <f>IF(J38&gt;20,"",IF(J38&gt;13,"",IF(J38&gt;3,"",2)))</f>
        <v/>
      </c>
      <c r="CM38" s="31" t="str">
        <f>IF(J38&gt;20,"",IF(J38&gt;13,"",IF(J38&gt;3,3,IF(J38&gt;3,"",""))))</f>
        <v/>
      </c>
      <c r="CN38" s="31">
        <f>IF(J38&gt;20,"",IF(J38&gt;13,4,IF(J38&gt;3,"",IF(J38&gt;3,"",""))))</f>
        <v>4</v>
      </c>
      <c r="CO38" s="31" t="str">
        <f>IF(J38&gt;20,5,IF(J38&gt;13,"",IF(J38&gt;3,"",IF(J38&gt;3,"",""))))</f>
        <v/>
      </c>
      <c r="CP38" s="31">
        <f>IF(J38&gt;20,CO38,IF(J38&gt;13,CN38,IF(J38&gt;3,CM38,IF(J38=0,"",IF(J38&gt;3,"",CL38)))))</f>
        <v>4</v>
      </c>
      <c r="CQ38" s="21">
        <f>K38-F38</f>
        <v>49</v>
      </c>
      <c r="CR38" s="22" t="str">
        <f>IF(CQ38=0," ",IF(CQ38&gt;=50, "",IF(D38="ж","не прошла",IF(D38="м","не прошёл"))))</f>
        <v>не прошёл</v>
      </c>
    </row>
    <row r="39" spans="1:96" ht="15" x14ac:dyDescent="0.25">
      <c r="A39" s="23">
        <f>'[1]Впишите фамилии!'!E65</f>
        <v>6</v>
      </c>
      <c r="B39" s="24" t="str">
        <f>'[1]Впишите фамилии!'!F65</f>
        <v>б</v>
      </c>
      <c r="C39" s="23" t="str">
        <f>'[1]Впишите фамилии!'!G65</f>
        <v>Давлетшин Рашит</v>
      </c>
      <c r="D39" s="25" t="str">
        <f>'[1]Впишите фамилии!'!H65</f>
        <v>м</v>
      </c>
      <c r="E39" s="27">
        <v>14</v>
      </c>
      <c r="F39" s="27">
        <v>16</v>
      </c>
      <c r="G39" s="27">
        <v>19</v>
      </c>
      <c r="H39" s="27">
        <v>13</v>
      </c>
      <c r="I39" s="35" t="s">
        <v>34</v>
      </c>
      <c r="J39" s="33">
        <v>18</v>
      </c>
      <c r="K39" s="34">
        <f>E39+F39+G39+H39+J39</f>
        <v>80</v>
      </c>
      <c r="L39" s="30">
        <f>IF(E39&gt;20,AK39,IF(E39&gt;13,AJ39,IF(E39=0,"",IF(E39&gt;3,AI39,IF(E39&gt;3,"",AH39)))))</f>
        <v>4</v>
      </c>
      <c r="M39" s="30">
        <f>IF(F39&gt;17,AP39,IF(F39&gt;11,AO39,IF(F39&gt;3,AN39,IF(F39=0,"",IF(F39&gt;3,"",AM39)))))</f>
        <v>4</v>
      </c>
      <c r="N39" s="30">
        <f>IF(G39&gt;20,AU39,IF(G39&gt;13,AT39,IF(G39&gt;3,AS39,IF(G39=0,"",IF(G39&gt;3,"",AR39)))))</f>
        <v>4</v>
      </c>
      <c r="O39" s="30">
        <f>IF(H39&gt;19,AZ39,IF(H39&gt;11,AY39,IF(H39&gt;3,AX39,IF(H39=0,"",IF(H39&gt;3,"",AW39)))))</f>
        <v>4</v>
      </c>
      <c r="P39" s="30">
        <f>IF(I39="физика",BL39,IF(I39="биология",BF39,IF(I39="химия",BR39,IF(I39="литература",BX39,IF(I39="вс.история",CD39,IF(I39="география",CJ39,IF(I39="иностранный",CP39,"")))))))</f>
        <v>4</v>
      </c>
      <c r="Q39" s="19">
        <f>IF(I39="биология",J39," " )</f>
        <v>18</v>
      </c>
      <c r="R39" s="20" t="str">
        <f>IF(I39="физика",J39," " )</f>
        <v xml:space="preserve"> </v>
      </c>
      <c r="S39" s="20" t="str">
        <f>IF(I39="химия",J39," " )</f>
        <v xml:space="preserve"> </v>
      </c>
      <c r="T39" s="20" t="str">
        <f>IF(I39="литература",J39," " )</f>
        <v xml:space="preserve"> </v>
      </c>
      <c r="U39" s="20" t="str">
        <f>IF(I39="вс.история",J39," " )</f>
        <v xml:space="preserve"> </v>
      </c>
      <c r="V39" s="20" t="str">
        <f>IF(I39="география",J39," " )</f>
        <v xml:space="preserve"> </v>
      </c>
      <c r="W39" s="20" t="str">
        <f>IF(I39="иностранный",J39," " )</f>
        <v xml:space="preserve"> </v>
      </c>
      <c r="X39" s="31" t="str">
        <f t="shared" si="7"/>
        <v/>
      </c>
      <c r="Y39" s="31" t="str">
        <f t="shared" si="8"/>
        <v/>
      </c>
      <c r="Z39" s="31" t="str">
        <f t="shared" si="9"/>
        <v/>
      </c>
      <c r="AA39" s="31">
        <f t="shared" si="10"/>
        <v>1</v>
      </c>
      <c r="AB39" s="31" t="str">
        <f>IF(K39&gt;100,"",IF(K39&gt;90,"",IF(K39&gt;80,1,IF(K39&gt;70,"",IF(K39&gt;60,"",IF(K39&gt;49,"",IF(K39&gt;40,"","")))))))</f>
        <v/>
      </c>
      <c r="AC39" s="31" t="str">
        <f t="shared" si="12"/>
        <v/>
      </c>
      <c r="AD39" s="31" t="str">
        <f t="shared" si="13"/>
        <v/>
      </c>
      <c r="AG39" s="20" t="s">
        <v>30</v>
      </c>
      <c r="AH39" s="31" t="str">
        <f>IF(E39&gt;20,"",IF(E39&gt;13,"",IF(E39&gt;3,"",2)))</f>
        <v/>
      </c>
      <c r="AI39" s="31" t="str">
        <f>IF(E39&gt;20,"",IF(E39&gt;13,"",IF(E39&gt;3,3,IF(E39&gt;3,"",""))))</f>
        <v/>
      </c>
      <c r="AJ39" s="31">
        <f>IF(E39&gt;20,"",IF(E39&gt;13,4,IF(E39&gt;3,"",IF(E39&gt;3,"",""))))</f>
        <v>4</v>
      </c>
      <c r="AK39" s="31" t="str">
        <f>IF(E39&gt;20,5,IF(E39&gt;13,"",IF(E39&gt;3,"",IF(E39&gt;3,"",""))))</f>
        <v/>
      </c>
      <c r="AL39" s="20" t="s">
        <v>31</v>
      </c>
      <c r="AM39" s="31" t="str">
        <f>IF(F39&gt;17,"",IF(F39&gt;11,"",IF(F39&gt;3,"",2)))</f>
        <v/>
      </c>
      <c r="AN39" s="31" t="str">
        <f>IF(F39&gt;17,"",IF(F39&gt;11,"",IF(F39&gt;3,3,IF(F39&gt;3,"",""))))</f>
        <v/>
      </c>
      <c r="AO39" s="31">
        <f>IF(F39&gt;17,"",IF(F39&gt;11,4,IF(F39&gt;3,"",IF(F39&gt;3,"",""))))</f>
        <v>4</v>
      </c>
      <c r="AP39" s="31" t="str">
        <f>IF(F39&gt;17,5,IF(F39&gt;11,"",IF(F39&gt;3,"",IF(F39&gt;3,"",""))))</f>
        <v/>
      </c>
      <c r="AQ39" s="20" t="s">
        <v>32</v>
      </c>
      <c r="AR39" s="31" t="str">
        <f>IF(G39&gt;20,"",IF(G39&gt;13,"",IF(G39&gt;3,"",2)))</f>
        <v/>
      </c>
      <c r="AS39" s="31" t="str">
        <f>IF(G39&gt;20,"",IF(G39&gt;13,"",IF(G39&gt;3,3,IF(G39&gt;3,"",""))))</f>
        <v/>
      </c>
      <c r="AT39" s="31">
        <f>IF(G39&gt;20,"",IF(G39&gt;13,4,IF(G39&gt;3,"",IF(G39&gt;3,"",""))))</f>
        <v>4</v>
      </c>
      <c r="AU39" s="31" t="str">
        <f>IF(G39&gt;20,5,IF(G39&gt;13,"",IF(G39&gt;3,"",IF(G39&gt;3,"",""))))</f>
        <v/>
      </c>
      <c r="AV39" s="20" t="s">
        <v>33</v>
      </c>
      <c r="AW39" s="31" t="str">
        <f>IF(H39&gt;19,"",IF(H39&gt;11,"",IF(H39&gt;3,"",2)))</f>
        <v/>
      </c>
      <c r="AX39" s="31" t="str">
        <f>IF(H39&gt;19,"",IF(H39&gt;11,"",IF(H39&gt;3,3,IF(H39&gt;3,"",""))))</f>
        <v/>
      </c>
      <c r="AY39" s="31">
        <f>IF(H39&gt;19,"",IF(H39&gt;11,4,IF(H39&gt;3,"",IF(H39&gt;3,"",""))))</f>
        <v>4</v>
      </c>
      <c r="AZ39" s="31" t="str">
        <f>IF(H39&gt;19,5,IF(H39&gt;11,"",IF(H39&gt;3,"",IF(H39&gt;3,"",""))))</f>
        <v/>
      </c>
      <c r="BA39" s="20" t="s">
        <v>34</v>
      </c>
      <c r="BB39" s="31" t="str">
        <f>IF(J39&gt;20,"",IF(J39&gt;13,"",IF(J39&gt;3,"",2)))</f>
        <v/>
      </c>
      <c r="BC39" s="31" t="str">
        <f>IF(J39&gt;20,"",IF(J39&gt;13,"",IF(J39&gt;3,3,IF(J39&gt;3,"",""))))</f>
        <v/>
      </c>
      <c r="BD39" s="31">
        <f>IF(J39&gt;20,"",IF(J39&gt;13,4,IF(J39&gt;3,"",IF(J39&gt;3,"",""))))</f>
        <v>4</v>
      </c>
      <c r="BE39" s="31" t="str">
        <f>IF(J39&gt;20,5,IF(J39&gt;13,"",IF(J39&gt;3,"",IF(J39&gt;3,"",""))))</f>
        <v/>
      </c>
      <c r="BF39" s="31">
        <f>IF(J39&gt;20,BE39,IF(J39&gt;13,BD39,IF(J39&gt;3,BC39,IF(J39=0,"",IF(J39&gt;3,"",BB39)))))</f>
        <v>4</v>
      </c>
      <c r="BG39" s="20" t="s">
        <v>14</v>
      </c>
      <c r="BH39" s="31" t="str">
        <f>IF(J39&gt;19,"",IF(J39&gt;11,"",IF(J39&gt;3,"",2)))</f>
        <v/>
      </c>
      <c r="BI39" s="31" t="str">
        <f>IF(J39&gt;19,"",IF(J39&gt;11,"",IF(J39&gt;3,3,IF(J39&gt;3,"",""))))</f>
        <v/>
      </c>
      <c r="BJ39" s="31">
        <f>IF(J39&gt;19,"",IF(J39&gt;11,4,IF(J39&gt;3,"",IF(J39&gt;3,"",""))))</f>
        <v>4</v>
      </c>
      <c r="BK39" s="31" t="str">
        <f>IF(J39&gt;19,5,IF(J39&gt;11,"",IF(J39&gt;3,"",IF(J39&gt;3,"",""))))</f>
        <v/>
      </c>
      <c r="BL39" s="31">
        <f>IF(J39&gt;19,BK39,IF(J39&gt;11,BJ39,IF(J39&gt;3,BI39,IF(J39=0,"",IF(J39&gt;3,"",BH39)))))</f>
        <v>4</v>
      </c>
      <c r="BM39" s="20" t="s">
        <v>15</v>
      </c>
      <c r="BN39" s="31" t="str">
        <f>IF(J39&gt;19,"",IF(J39&gt;11,"",IF(J39&gt;3,"",2)))</f>
        <v/>
      </c>
      <c r="BO39" s="31" t="str">
        <f>IF(J39&gt;19,"",IF(J39&gt;11,"",IF(J39&gt;3,3,IF(J39&gt;3,"",""))))</f>
        <v/>
      </c>
      <c r="BP39" s="31">
        <f>IF(J39&gt;19,"",IF(J39&gt;11,4,IF(J39&gt;3,"",IF(J39&gt;3,"",""))))</f>
        <v>4</v>
      </c>
      <c r="BQ39" s="31" t="str">
        <f>IF(J39&gt;19,5,IF(J39&gt;11,"",IF(J39&gt;3,"",IF(J39&gt;3,"",""))))</f>
        <v/>
      </c>
      <c r="BR39" s="31">
        <f>IF(J39&gt;19,BQ39,IF(J39&gt;11,BP39,IF(J39&gt;3,BO39,IF(J39=0,"",IF(J39&gt;3,"",BN39)))))</f>
        <v>4</v>
      </c>
      <c r="BS39" s="20" t="s">
        <v>16</v>
      </c>
      <c r="BT39" s="31" t="str">
        <f>IF(J39&gt;20,"",IF(J39&gt;13,"",IF(J39&gt;3,"",2)))</f>
        <v/>
      </c>
      <c r="BU39" s="31" t="str">
        <f>IF(J39&gt;20,"",IF(J39&gt;13,"",IF(J39&gt;3,3,IF(J39&gt;3,"",""))))</f>
        <v/>
      </c>
      <c r="BV39" s="31">
        <f>IF(J39&gt;20,"",IF(J39&gt;13,4,IF(J39&gt;3,"",IF(J39&gt;3,"",""))))</f>
        <v>4</v>
      </c>
      <c r="BW39" s="31" t="str">
        <f>IF(J39&gt;20,5,IF(J39&gt;13,"",IF(J39&gt;3,"",IF(J39&gt;3,"",""))))</f>
        <v/>
      </c>
      <c r="BX39" s="31">
        <f>IF(J39&gt;20,BW39,IF(J39&gt;13,BV39,IF(J39&gt;3,BU39,IF(J39=0,"",IF(J39&gt;3,"",BT39)))))</f>
        <v>4</v>
      </c>
      <c r="BY39" s="20" t="s">
        <v>35</v>
      </c>
      <c r="BZ39" s="31" t="str">
        <f>IF(J39&gt;20,"",IF(J39&gt;13,"",IF(J39&gt;3,"",2)))</f>
        <v/>
      </c>
      <c r="CA39" s="31" t="str">
        <f>IF(J39&gt;20,"",IF(J39&gt;13,"",IF(J39&gt;3,3,IF(J39&gt;3,"",""))))</f>
        <v/>
      </c>
      <c r="CB39" s="31">
        <f>IF(J39&gt;20,"",IF(J39&gt;13,4,IF(J39&gt;3,"",IF(J39&gt;3,"",""))))</f>
        <v>4</v>
      </c>
      <c r="CC39" s="31" t="str">
        <f>IF(J39&gt;20,5,IF(J39&gt;13,"",IF(J39&gt;3,"",IF(J39&gt;3,"",""))))</f>
        <v/>
      </c>
      <c r="CD39" s="31">
        <f>IF(J39&gt;20,CC39,IF(J39&gt;13,CB39,IF(J39&gt;3,CA39,IF(J39=0,"",IF(J39&gt;3,"",BZ39)))))</f>
        <v>4</v>
      </c>
      <c r="CE39" s="20" t="s">
        <v>29</v>
      </c>
      <c r="CF39" s="31" t="str">
        <f>IF(J39&gt;20,"",IF(J39&gt;13,"",IF(J39&gt;3,"",2)))</f>
        <v/>
      </c>
      <c r="CG39" s="31" t="str">
        <f>IF(J39&gt;20,"",IF(J39&gt;13,"",IF(J39&gt;3,3,IF(J39&gt;3,"",""))))</f>
        <v/>
      </c>
      <c r="CH39" s="31">
        <f>IF(J39&gt;20,"",IF(J39&gt;13,4,IF(J39&gt;3,"",IF(J39&gt;3,"",""))))</f>
        <v>4</v>
      </c>
      <c r="CI39" s="31" t="str">
        <f>IF(J39&gt;20,5,IF(J39&gt;13,"",IF(J39&gt;3,"",IF(J39&gt;3,"",""))))</f>
        <v/>
      </c>
      <c r="CJ39" s="31">
        <f>IF(J39&gt;20,CI39,IF(J39&gt;13,CH39,IF(J39&gt;3,CG39,IF(J39=0,"",IF(J39&gt;3,"",CF39)))))</f>
        <v>4</v>
      </c>
      <c r="CK39" s="20" t="s">
        <v>36</v>
      </c>
      <c r="CL39" s="31" t="str">
        <f>IF(J39&gt;20,"",IF(J39&gt;13,"",IF(J39&gt;3,"",2)))</f>
        <v/>
      </c>
      <c r="CM39" s="31" t="str">
        <f>IF(J39&gt;20,"",IF(J39&gt;13,"",IF(J39&gt;3,3,IF(J39&gt;3,"",""))))</f>
        <v/>
      </c>
      <c r="CN39" s="31">
        <f>IF(J39&gt;20,"",IF(J39&gt;13,4,IF(J39&gt;3,"",IF(J39&gt;3,"",""))))</f>
        <v>4</v>
      </c>
      <c r="CO39" s="31" t="str">
        <f>IF(J39&gt;20,5,IF(J39&gt;13,"",IF(J39&gt;3,"",IF(J39&gt;3,"",""))))</f>
        <v/>
      </c>
      <c r="CP39" s="31">
        <f>IF(J39&gt;20,CO39,IF(J39&gt;13,CN39,IF(J39&gt;3,CM39,IF(J39=0,"",IF(J39&gt;3,"",CL39)))))</f>
        <v>4</v>
      </c>
      <c r="CQ39" s="21">
        <f>K39-F39</f>
        <v>64</v>
      </c>
      <c r="CR39" s="22" t="str">
        <f>IF(CQ39=0," ",IF(CQ39&gt;=50, "",IF(D39="ж","не прошла",IF(D39="м","не прошёл"))))</f>
        <v/>
      </c>
    </row>
    <row r="40" spans="1:96" ht="15" x14ac:dyDescent="0.25">
      <c r="A40" s="23">
        <f>'[1]Впишите фамилии!'!E66</f>
        <v>7</v>
      </c>
      <c r="B40" s="24" t="str">
        <f>'[1]Впишите фамилии!'!F66</f>
        <v>б</v>
      </c>
      <c r="C40" s="23" t="str">
        <f>'[1]Впишите фамилии!'!G66</f>
        <v xml:space="preserve">Еркенова Зарина </v>
      </c>
      <c r="D40" s="25" t="str">
        <f>'[1]Впишите фамилии!'!H66</f>
        <v>ж</v>
      </c>
      <c r="E40" s="27">
        <v>19</v>
      </c>
      <c r="F40" s="27">
        <v>19</v>
      </c>
      <c r="G40" s="27">
        <v>13</v>
      </c>
      <c r="H40" s="27">
        <v>9</v>
      </c>
      <c r="I40" s="35" t="s">
        <v>29</v>
      </c>
      <c r="J40" s="33">
        <v>15</v>
      </c>
      <c r="K40" s="34">
        <f>E40+F40+G40+H40+J40</f>
        <v>75</v>
      </c>
      <c r="L40" s="30">
        <f>IF(E40&gt;20,AK40,IF(E40&gt;13,AJ40,IF(E40=0,"",IF(E40&gt;3,AI40,IF(E40&gt;3,"",AH40)))))</f>
        <v>4</v>
      </c>
      <c r="M40" s="30">
        <f>IF(F40&gt;17,AP40,IF(F40&gt;11,AO40,IF(F40&gt;3,AN40,IF(F40=0,"",IF(F40&gt;3,"",AM40)))))</f>
        <v>5</v>
      </c>
      <c r="N40" s="30">
        <f>IF(G40&gt;20,AU40,IF(G40&gt;13,AT40,IF(G40&gt;3,AS40,IF(G40=0,"",IF(G40&gt;3,"",AR40)))))</f>
        <v>3</v>
      </c>
      <c r="O40" s="30">
        <f>IF(H40&gt;19,AZ40,IF(H40&gt;11,AY40,IF(H40&gt;3,AX40,IF(H40=0,"",IF(H40&gt;3,"",AW40)))))</f>
        <v>3</v>
      </c>
      <c r="P40" s="30">
        <f>IF(I40="физика",BL40,IF(I40="биология",BF40,IF(I40="химия",BR40,IF(I40="литература",BX40,IF(I40="вс.история",CD40,IF(I40="география",CJ40,IF(I40="иностранный",CP40,"")))))))</f>
        <v>4</v>
      </c>
      <c r="Q40" s="19" t="str">
        <f>IF(I40="биология",J40," " )</f>
        <v xml:space="preserve"> </v>
      </c>
      <c r="R40" s="20" t="str">
        <f>IF(I40="физика",J40," " )</f>
        <v xml:space="preserve"> </v>
      </c>
      <c r="S40" s="20" t="str">
        <f>IF(I40="химия",J40," " )</f>
        <v xml:space="preserve"> </v>
      </c>
      <c r="T40" s="20" t="str">
        <f>IF(I40="литература",J40," " )</f>
        <v xml:space="preserve"> </v>
      </c>
      <c r="U40" s="20" t="str">
        <f>IF(I40="вс.история",J40," " )</f>
        <v xml:space="preserve"> </v>
      </c>
      <c r="V40" s="20">
        <f>IF(I40="география",J40," " )</f>
        <v>15</v>
      </c>
      <c r="W40" s="20" t="str">
        <f>IF(I40="иностранный",J40," " )</f>
        <v xml:space="preserve"> </v>
      </c>
      <c r="X40" s="31" t="str">
        <f t="shared" si="7"/>
        <v/>
      </c>
      <c r="Y40" s="31" t="str">
        <f t="shared" si="8"/>
        <v/>
      </c>
      <c r="Z40" s="31" t="str">
        <f t="shared" si="9"/>
        <v/>
      </c>
      <c r="AA40" s="31">
        <f t="shared" si="10"/>
        <v>1</v>
      </c>
      <c r="AB40" s="31" t="str">
        <f t="shared" si="11"/>
        <v/>
      </c>
      <c r="AC40" s="31" t="str">
        <f t="shared" si="12"/>
        <v/>
      </c>
      <c r="AD40" s="31" t="str">
        <f t="shared" si="13"/>
        <v/>
      </c>
      <c r="AG40" s="20" t="s">
        <v>30</v>
      </c>
      <c r="AH40" s="31" t="str">
        <f>IF(E40&gt;20,"",IF(E40&gt;13,"",IF(E40&gt;3,"",2)))</f>
        <v/>
      </c>
      <c r="AI40" s="31" t="str">
        <f>IF(E40&gt;20,"",IF(E40&gt;13,"",IF(E40&gt;3,3,IF(E40&gt;3,"",""))))</f>
        <v/>
      </c>
      <c r="AJ40" s="31">
        <f>IF(E40&gt;20,"",IF(E40&gt;13,4,IF(E40&gt;3,"",IF(E40&gt;3,"",""))))</f>
        <v>4</v>
      </c>
      <c r="AK40" s="31" t="str">
        <f>IF(E40&gt;20,5,IF(E40&gt;13,"",IF(E40&gt;3,"",IF(E40&gt;3,"",""))))</f>
        <v/>
      </c>
      <c r="AL40" s="20" t="s">
        <v>31</v>
      </c>
      <c r="AM40" s="31" t="str">
        <f>IF(F40&gt;17,"",IF(F40&gt;11,"",IF(F40&gt;3,"",2)))</f>
        <v/>
      </c>
      <c r="AN40" s="31" t="str">
        <f>IF(F40&gt;17,"",IF(F40&gt;11,"",IF(F40&gt;3,3,IF(F40&gt;3,"",""))))</f>
        <v/>
      </c>
      <c r="AO40" s="31" t="str">
        <f>IF(F40&gt;17,"",IF(F40&gt;11,4,IF(F40&gt;3,"",IF(F40&gt;3,"",""))))</f>
        <v/>
      </c>
      <c r="AP40" s="31">
        <f>IF(F40&gt;17,5,IF(F40&gt;11,"",IF(F40&gt;3,"",IF(F40&gt;3,"",""))))</f>
        <v>5</v>
      </c>
      <c r="AQ40" s="20" t="s">
        <v>32</v>
      </c>
      <c r="AR40" s="31" t="str">
        <f>IF(G40&gt;20,"",IF(G40&gt;13,"",IF(G40&gt;3,"",2)))</f>
        <v/>
      </c>
      <c r="AS40" s="31">
        <f>IF(G40&gt;20,"",IF(G40&gt;13,"",IF(G40&gt;3,3,IF(G40&gt;3,"",""))))</f>
        <v>3</v>
      </c>
      <c r="AT40" s="31" t="str">
        <f>IF(G40&gt;20,"",IF(G40&gt;13,4,IF(G40&gt;3,"",IF(G40&gt;3,"",""))))</f>
        <v/>
      </c>
      <c r="AU40" s="31" t="str">
        <f>IF(G40&gt;20,5,IF(G40&gt;13,"",IF(G40&gt;3,"",IF(G40&gt;3,"",""))))</f>
        <v/>
      </c>
      <c r="AV40" s="20" t="s">
        <v>33</v>
      </c>
      <c r="AW40" s="31" t="str">
        <f>IF(H40&gt;19,"",IF(H40&gt;11,"",IF(H40&gt;3,"",2)))</f>
        <v/>
      </c>
      <c r="AX40" s="31">
        <f>IF(H40&gt;19,"",IF(H40&gt;11,"",IF(H40&gt;3,3,IF(H40&gt;3,"",""))))</f>
        <v>3</v>
      </c>
      <c r="AY40" s="31" t="str">
        <f>IF(H40&gt;19,"",IF(H40&gt;11,4,IF(H40&gt;3,"",IF(H40&gt;3,"",""))))</f>
        <v/>
      </c>
      <c r="AZ40" s="31" t="str">
        <f>IF(H40&gt;19,5,IF(H40&gt;11,"",IF(H40&gt;3,"",IF(H40&gt;3,"",""))))</f>
        <v/>
      </c>
      <c r="BA40" s="20" t="s">
        <v>34</v>
      </c>
      <c r="BB40" s="31" t="str">
        <f>IF(J40&gt;20,"",IF(J40&gt;13,"",IF(J40&gt;3,"",2)))</f>
        <v/>
      </c>
      <c r="BC40" s="31" t="str">
        <f>IF(J40&gt;20,"",IF(J40&gt;13,"",IF(J40&gt;3,3,IF(J40&gt;3,"",""))))</f>
        <v/>
      </c>
      <c r="BD40" s="31">
        <f>IF(J40&gt;20,"",IF(J40&gt;13,4,IF(J40&gt;3,"",IF(J40&gt;3,"",""))))</f>
        <v>4</v>
      </c>
      <c r="BE40" s="31" t="str">
        <f>IF(J40&gt;20,5,IF(J40&gt;13,"",IF(J40&gt;3,"",IF(J40&gt;3,"",""))))</f>
        <v/>
      </c>
      <c r="BF40" s="31">
        <f>IF(J40&gt;20,BE40,IF(J40&gt;13,BD40,IF(J40&gt;3,BC40,IF(J40=0,"",IF(J40&gt;3,"",BB40)))))</f>
        <v>4</v>
      </c>
      <c r="BG40" s="20" t="s">
        <v>14</v>
      </c>
      <c r="BH40" s="31" t="str">
        <f>IF(J40&gt;19,"",IF(J40&gt;11,"",IF(J40&gt;3,"",2)))</f>
        <v/>
      </c>
      <c r="BI40" s="31" t="str">
        <f>IF(J40&gt;19,"",IF(J40&gt;11,"",IF(J40&gt;3,3,IF(J40&gt;3,"",""))))</f>
        <v/>
      </c>
      <c r="BJ40" s="31">
        <f>IF(J40&gt;19,"",IF(J40&gt;11,4,IF(J40&gt;3,"",IF(J40&gt;3,"",""))))</f>
        <v>4</v>
      </c>
      <c r="BK40" s="31" t="str">
        <f>IF(J40&gt;19,5,IF(J40&gt;11,"",IF(J40&gt;3,"",IF(J40&gt;3,"",""))))</f>
        <v/>
      </c>
      <c r="BL40" s="31">
        <f>IF(J40&gt;19,BK40,IF(J40&gt;11,BJ40,IF(J40&gt;3,BI40,IF(J40=0,"",IF(J40&gt;3,"",BH40)))))</f>
        <v>4</v>
      </c>
      <c r="BM40" s="20" t="s">
        <v>15</v>
      </c>
      <c r="BN40" s="31" t="str">
        <f>IF(J40&gt;19,"",IF(J40&gt;11,"",IF(J40&gt;3,"",2)))</f>
        <v/>
      </c>
      <c r="BO40" s="31" t="str">
        <f>IF(J40&gt;19,"",IF(J40&gt;11,"",IF(J40&gt;3,3,IF(J40&gt;3,"",""))))</f>
        <v/>
      </c>
      <c r="BP40" s="31">
        <f>IF(J40&gt;19,"",IF(J40&gt;11,4,IF(J40&gt;3,"",IF(J40&gt;3,"",""))))</f>
        <v>4</v>
      </c>
      <c r="BQ40" s="31" t="str">
        <f>IF(J40&gt;19,5,IF(J40&gt;11,"",IF(J40&gt;3,"",IF(J40&gt;3,"",""))))</f>
        <v/>
      </c>
      <c r="BR40" s="31">
        <f>IF(J40&gt;19,BQ40,IF(J40&gt;11,BP40,IF(J40&gt;3,BO40,IF(J40=0,"",IF(J40&gt;3,"",BN40)))))</f>
        <v>4</v>
      </c>
      <c r="BS40" s="20" t="s">
        <v>16</v>
      </c>
      <c r="BT40" s="31" t="str">
        <f>IF(J40&gt;20,"",IF(J40&gt;13,"",IF(J40&gt;3,"",2)))</f>
        <v/>
      </c>
      <c r="BU40" s="31" t="str">
        <f>IF(J40&gt;20,"",IF(J40&gt;13,"",IF(J40&gt;3,3,IF(J40&gt;3,"",""))))</f>
        <v/>
      </c>
      <c r="BV40" s="31">
        <f>IF(J40&gt;20,"",IF(J40&gt;13,4,IF(J40&gt;3,"",IF(J40&gt;3,"",""))))</f>
        <v>4</v>
      </c>
      <c r="BW40" s="31" t="str">
        <f>IF(J40&gt;20,5,IF(J40&gt;13,"",IF(J40&gt;3,"",IF(J40&gt;3,"",""))))</f>
        <v/>
      </c>
      <c r="BX40" s="31">
        <f>IF(J40&gt;20,BW40,IF(J40&gt;13,BV40,IF(J40&gt;3,BU40,IF(J40=0,"",IF(J40&gt;3,"",BT40)))))</f>
        <v>4</v>
      </c>
      <c r="BY40" s="20" t="s">
        <v>35</v>
      </c>
      <c r="BZ40" s="31" t="str">
        <f>IF(J40&gt;20,"",IF(J40&gt;13,"",IF(J40&gt;3,"",2)))</f>
        <v/>
      </c>
      <c r="CA40" s="31" t="str">
        <f>IF(J40&gt;20,"",IF(J40&gt;13,"",IF(J40&gt;3,3,IF(J40&gt;3,"",""))))</f>
        <v/>
      </c>
      <c r="CB40" s="31">
        <f>IF(J40&gt;20,"",IF(J40&gt;13,4,IF(J40&gt;3,"",IF(J40&gt;3,"",""))))</f>
        <v>4</v>
      </c>
      <c r="CC40" s="31" t="str">
        <f>IF(J40&gt;20,5,IF(J40&gt;13,"",IF(J40&gt;3,"",IF(J40&gt;3,"",""))))</f>
        <v/>
      </c>
      <c r="CD40" s="31">
        <f>IF(J40&gt;20,CC40,IF(J40&gt;13,CB40,IF(J40&gt;3,CA40,IF(J40=0,"",IF(J40&gt;3,"",BZ40)))))</f>
        <v>4</v>
      </c>
      <c r="CE40" s="20" t="s">
        <v>29</v>
      </c>
      <c r="CF40" s="31" t="str">
        <f>IF(J40&gt;20,"",IF(J40&gt;13,"",IF(J40&gt;3,"",2)))</f>
        <v/>
      </c>
      <c r="CG40" s="31" t="str">
        <f>IF(J40&gt;20,"",IF(J40&gt;13,"",IF(J40&gt;3,3,IF(J40&gt;3,"",""))))</f>
        <v/>
      </c>
      <c r="CH40" s="31">
        <f>IF(J40&gt;20,"",IF(J40&gt;13,4,IF(J40&gt;3,"",IF(J40&gt;3,"",""))))</f>
        <v>4</v>
      </c>
      <c r="CI40" s="31" t="str">
        <f>IF(J40&gt;20,5,IF(J40&gt;13,"",IF(J40&gt;3,"",IF(J40&gt;3,"",""))))</f>
        <v/>
      </c>
      <c r="CJ40" s="31">
        <f>IF(J40&gt;20,CI40,IF(J40&gt;13,CH40,IF(J40&gt;3,CG40,IF(J40=0,"",IF(J40&gt;3,"",CF40)))))</f>
        <v>4</v>
      </c>
      <c r="CK40" s="20" t="s">
        <v>36</v>
      </c>
      <c r="CL40" s="31" t="str">
        <f>IF(J40&gt;20,"",IF(J40&gt;13,"",IF(J40&gt;3,"",2)))</f>
        <v/>
      </c>
      <c r="CM40" s="31" t="str">
        <f>IF(J40&gt;20,"",IF(J40&gt;13,"",IF(J40&gt;3,3,IF(J40&gt;3,"",""))))</f>
        <v/>
      </c>
      <c r="CN40" s="31">
        <f>IF(J40&gt;20,"",IF(J40&gt;13,4,IF(J40&gt;3,"",IF(J40&gt;3,"",""))))</f>
        <v>4</v>
      </c>
      <c r="CO40" s="31" t="str">
        <f>IF(J40&gt;20,5,IF(J40&gt;13,"",IF(J40&gt;3,"",IF(J40&gt;3,"",""))))</f>
        <v/>
      </c>
      <c r="CP40" s="31">
        <f>IF(J40&gt;20,CO40,IF(J40&gt;13,CN40,IF(J40&gt;3,CM40,IF(J40=0,"",IF(J40&gt;3,"",CL40)))))</f>
        <v>4</v>
      </c>
      <c r="CQ40" s="21">
        <f>K40-F40</f>
        <v>56</v>
      </c>
      <c r="CR40" s="22" t="str">
        <f>IF(CQ40=0," ",IF(CQ40&gt;=50, "",IF(D40="ж","не прошла",IF(D40="м","не прошёл"))))</f>
        <v/>
      </c>
    </row>
    <row r="41" spans="1:96" ht="15" x14ac:dyDescent="0.25">
      <c r="A41" s="23">
        <f>'[1]Впишите фамилии!'!E67</f>
        <v>8</v>
      </c>
      <c r="B41" s="24" t="str">
        <f>'[1]Впишите фамилии!'!F67</f>
        <v>б</v>
      </c>
      <c r="C41" s="23" t="str">
        <f>'[1]Впишите фамилии!'!G67</f>
        <v>Жапарова Жулдыз</v>
      </c>
      <c r="D41" s="25" t="str">
        <f>'[1]Впишите фамилии!'!H67</f>
        <v>ж</v>
      </c>
      <c r="E41" s="27">
        <v>18</v>
      </c>
      <c r="F41" s="27">
        <v>21</v>
      </c>
      <c r="G41" s="27">
        <v>18</v>
      </c>
      <c r="H41" s="27">
        <v>12</v>
      </c>
      <c r="I41" s="35" t="s">
        <v>34</v>
      </c>
      <c r="J41" s="33">
        <v>18</v>
      </c>
      <c r="K41" s="34">
        <f>E41+F41+G41+H41+J41</f>
        <v>87</v>
      </c>
      <c r="L41" s="30">
        <f>IF(E41&gt;20,AK41,IF(E41&gt;13,AJ41,IF(E41=0,"",IF(E41&gt;3,AI41,IF(E41&gt;3,"",AH41)))))</f>
        <v>4</v>
      </c>
      <c r="M41" s="30">
        <f>IF(F41&gt;17,AP41,IF(F41&gt;11,AO41,IF(F41&gt;3,AN41,IF(F41=0,"",IF(F41&gt;3,"",AM41)))))</f>
        <v>5</v>
      </c>
      <c r="N41" s="30">
        <f>IF(G41&gt;20,AU41,IF(G41&gt;13,AT41,IF(G41&gt;3,AS41,IF(G41=0,"",IF(G41&gt;3,"",AR41)))))</f>
        <v>4</v>
      </c>
      <c r="O41" s="30">
        <f>IF(H41&gt;19,AZ41,IF(H41&gt;11,AY41,IF(H41&gt;3,AX41,IF(H41=0,"",IF(H41&gt;3,"",AW41)))))</f>
        <v>4</v>
      </c>
      <c r="P41" s="30">
        <f>IF(I41="физика",BL41,IF(I41="биология",BF41,IF(I41="химия",BR41,IF(I41="литература",BX41,IF(I41="вс.история",CD41,IF(I41="география",CJ41,IF(I41="иностранный",CP41,"")))))))</f>
        <v>4</v>
      </c>
      <c r="Q41" s="19">
        <f>IF(I41="биология",J41," " )</f>
        <v>18</v>
      </c>
      <c r="R41" s="20" t="str">
        <f>IF(I41="физика",J41," " )</f>
        <v xml:space="preserve"> </v>
      </c>
      <c r="S41" s="20" t="str">
        <f>IF(I41="химия",J41," " )</f>
        <v xml:space="preserve"> </v>
      </c>
      <c r="T41" s="20" t="str">
        <f>IF(I41="литература",J41," " )</f>
        <v xml:space="preserve"> </v>
      </c>
      <c r="U41" s="20" t="str">
        <f>IF(I41="вс.история",J41," " )</f>
        <v xml:space="preserve"> </v>
      </c>
      <c r="V41" s="20" t="str">
        <f>IF(I41="география",J41," " )</f>
        <v xml:space="preserve"> </v>
      </c>
      <c r="W41" s="20" t="str">
        <f>IF(I41="иностранный",J41," " )</f>
        <v xml:space="preserve"> </v>
      </c>
      <c r="X41" s="31" t="str">
        <f t="shared" si="7"/>
        <v/>
      </c>
      <c r="Y41" s="31" t="str">
        <f t="shared" si="8"/>
        <v/>
      </c>
      <c r="Z41" s="31" t="str">
        <f t="shared" si="9"/>
        <v/>
      </c>
      <c r="AA41" s="31" t="str">
        <f t="shared" si="10"/>
        <v/>
      </c>
      <c r="AB41" s="31">
        <f t="shared" si="11"/>
        <v>1</v>
      </c>
      <c r="AC41" s="31" t="str">
        <f t="shared" si="12"/>
        <v/>
      </c>
      <c r="AD41" s="31" t="str">
        <f t="shared" si="13"/>
        <v/>
      </c>
      <c r="AG41" s="20" t="s">
        <v>30</v>
      </c>
      <c r="AH41" s="31" t="str">
        <f>IF(E41&gt;20,"",IF(E41&gt;13,"",IF(E41&gt;3,"",2)))</f>
        <v/>
      </c>
      <c r="AI41" s="31" t="str">
        <f>IF(E41&gt;20,"",IF(E41&gt;13,"",IF(E41&gt;3,3,IF(E41&gt;3,"",""))))</f>
        <v/>
      </c>
      <c r="AJ41" s="31">
        <f>IF(E41&gt;20,"",IF(E41&gt;13,4,IF(E41&gt;3,"",IF(E41&gt;3,"",""))))</f>
        <v>4</v>
      </c>
      <c r="AK41" s="31" t="str">
        <f>IF(E41&gt;20,5,IF(E41&gt;13,"",IF(E41&gt;3,"",IF(E41&gt;3,"",""))))</f>
        <v/>
      </c>
      <c r="AL41" s="20" t="s">
        <v>31</v>
      </c>
      <c r="AM41" s="31" t="str">
        <f>IF(F41&gt;17,"",IF(F41&gt;11,"",IF(F41&gt;3,"",2)))</f>
        <v/>
      </c>
      <c r="AN41" s="31" t="str">
        <f>IF(F41&gt;17,"",IF(F41&gt;11,"",IF(F41&gt;3,3,IF(F41&gt;3,"",""))))</f>
        <v/>
      </c>
      <c r="AO41" s="31" t="str">
        <f>IF(F41&gt;17,"",IF(F41&gt;11,4,IF(F41&gt;3,"",IF(F41&gt;3,"",""))))</f>
        <v/>
      </c>
      <c r="AP41" s="31">
        <f>IF(F41&gt;17,5,IF(F41&gt;11,"",IF(F41&gt;3,"",IF(F41&gt;3,"",""))))</f>
        <v>5</v>
      </c>
      <c r="AQ41" s="20" t="s">
        <v>32</v>
      </c>
      <c r="AR41" s="31" t="str">
        <f>IF(G41&gt;20,"",IF(G41&gt;13,"",IF(G41&gt;3,"",2)))</f>
        <v/>
      </c>
      <c r="AS41" s="31" t="str">
        <f>IF(G41&gt;20,"",IF(G41&gt;13,"",IF(G41&gt;3,3,IF(G41&gt;3,"",""))))</f>
        <v/>
      </c>
      <c r="AT41" s="31">
        <f>IF(G41&gt;20,"",IF(G41&gt;13,4,IF(G41&gt;3,"",IF(G41&gt;3,"",""))))</f>
        <v>4</v>
      </c>
      <c r="AU41" s="31" t="str">
        <f>IF(G41&gt;20,5,IF(G41&gt;13,"",IF(G41&gt;3,"",IF(G41&gt;3,"",""))))</f>
        <v/>
      </c>
      <c r="AV41" s="20" t="s">
        <v>33</v>
      </c>
      <c r="AW41" s="31" t="str">
        <f>IF(H41&gt;19,"",IF(H41&gt;11,"",IF(H41&gt;3,"",2)))</f>
        <v/>
      </c>
      <c r="AX41" s="31" t="str">
        <f>IF(H41&gt;19,"",IF(H41&gt;11,"",IF(H41&gt;3,3,IF(H41&gt;3,"",""))))</f>
        <v/>
      </c>
      <c r="AY41" s="31">
        <f>IF(H41&gt;19,"",IF(H41&gt;11,4,IF(H41&gt;3,"",IF(H41&gt;3,"",""))))</f>
        <v>4</v>
      </c>
      <c r="AZ41" s="31" t="str">
        <f>IF(H41&gt;19,5,IF(H41&gt;11,"",IF(H41&gt;3,"",IF(H41&gt;3,"",""))))</f>
        <v/>
      </c>
      <c r="BA41" s="20" t="s">
        <v>34</v>
      </c>
      <c r="BB41" s="31" t="str">
        <f>IF(J41&gt;20,"",IF(J41&gt;13,"",IF(J41&gt;3,"",2)))</f>
        <v/>
      </c>
      <c r="BC41" s="31" t="str">
        <f>IF(J41&gt;20,"",IF(J41&gt;13,"",IF(J41&gt;3,3,IF(J41&gt;3,"",""))))</f>
        <v/>
      </c>
      <c r="BD41" s="31">
        <f>IF(J41&gt;20,"",IF(J41&gt;13,4,IF(J41&gt;3,"",IF(J41&gt;3,"",""))))</f>
        <v>4</v>
      </c>
      <c r="BE41" s="31" t="str">
        <f>IF(J41&gt;20,5,IF(J41&gt;13,"",IF(J41&gt;3,"",IF(J41&gt;3,"",""))))</f>
        <v/>
      </c>
      <c r="BF41" s="31">
        <f>IF(J41&gt;20,BE41,IF(J41&gt;13,BD41,IF(J41&gt;3,BC41,IF(J41=0,"",IF(J41&gt;3,"",BB41)))))</f>
        <v>4</v>
      </c>
      <c r="BG41" s="20" t="s">
        <v>14</v>
      </c>
      <c r="BH41" s="31" t="str">
        <f>IF(J41&gt;19,"",IF(J41&gt;11,"",IF(J41&gt;3,"",2)))</f>
        <v/>
      </c>
      <c r="BI41" s="31" t="str">
        <f>IF(J41&gt;19,"",IF(J41&gt;11,"",IF(J41&gt;3,3,IF(J41&gt;3,"",""))))</f>
        <v/>
      </c>
      <c r="BJ41" s="31">
        <f>IF(J41&gt;19,"",IF(J41&gt;11,4,IF(J41&gt;3,"",IF(J41&gt;3,"",""))))</f>
        <v>4</v>
      </c>
      <c r="BK41" s="31" t="str">
        <f>IF(J41&gt;19,5,IF(J41&gt;11,"",IF(J41&gt;3,"",IF(J41&gt;3,"",""))))</f>
        <v/>
      </c>
      <c r="BL41" s="31">
        <f>IF(J41&gt;19,BK41,IF(J41&gt;11,BJ41,IF(J41&gt;3,BI41,IF(J41=0,"",IF(J41&gt;3,"",BH41)))))</f>
        <v>4</v>
      </c>
      <c r="BM41" s="20" t="s">
        <v>15</v>
      </c>
      <c r="BN41" s="31" t="str">
        <f>IF(J41&gt;19,"",IF(J41&gt;11,"",IF(J41&gt;3,"",2)))</f>
        <v/>
      </c>
      <c r="BO41" s="31" t="str">
        <f>IF(J41&gt;19,"",IF(J41&gt;11,"",IF(J41&gt;3,3,IF(J41&gt;3,"",""))))</f>
        <v/>
      </c>
      <c r="BP41" s="31">
        <f>IF(J41&gt;19,"",IF(J41&gt;11,4,IF(J41&gt;3,"",IF(J41&gt;3,"",""))))</f>
        <v>4</v>
      </c>
      <c r="BQ41" s="31" t="str">
        <f>IF(J41&gt;19,5,IF(J41&gt;11,"",IF(J41&gt;3,"",IF(J41&gt;3,"",""))))</f>
        <v/>
      </c>
      <c r="BR41" s="31">
        <f>IF(J41&gt;19,BQ41,IF(J41&gt;11,BP41,IF(J41&gt;3,BO41,IF(J41=0,"",IF(J41&gt;3,"",BN41)))))</f>
        <v>4</v>
      </c>
      <c r="BS41" s="20" t="s">
        <v>16</v>
      </c>
      <c r="BT41" s="31" t="str">
        <f>IF(J41&gt;20,"",IF(J41&gt;13,"",IF(J41&gt;3,"",2)))</f>
        <v/>
      </c>
      <c r="BU41" s="31" t="str">
        <f>IF(J41&gt;20,"",IF(J41&gt;13,"",IF(J41&gt;3,3,IF(J41&gt;3,"",""))))</f>
        <v/>
      </c>
      <c r="BV41" s="31">
        <f>IF(J41&gt;20,"",IF(J41&gt;13,4,IF(J41&gt;3,"",IF(J41&gt;3,"",""))))</f>
        <v>4</v>
      </c>
      <c r="BW41" s="31" t="str">
        <f>IF(J41&gt;20,5,IF(J41&gt;13,"",IF(J41&gt;3,"",IF(J41&gt;3,"",""))))</f>
        <v/>
      </c>
      <c r="BX41" s="31">
        <f>IF(J41&gt;20,BW41,IF(J41&gt;13,BV41,IF(J41&gt;3,BU41,IF(J41=0,"",IF(J41&gt;3,"",BT41)))))</f>
        <v>4</v>
      </c>
      <c r="BY41" s="20" t="s">
        <v>35</v>
      </c>
      <c r="BZ41" s="31" t="str">
        <f>IF(J41&gt;20,"",IF(J41&gt;13,"",IF(J41&gt;3,"",2)))</f>
        <v/>
      </c>
      <c r="CA41" s="31" t="str">
        <f>IF(J41&gt;20,"",IF(J41&gt;13,"",IF(J41&gt;3,3,IF(J41&gt;3,"",""))))</f>
        <v/>
      </c>
      <c r="CB41" s="31">
        <f>IF(J41&gt;20,"",IF(J41&gt;13,4,IF(J41&gt;3,"",IF(J41&gt;3,"",""))))</f>
        <v>4</v>
      </c>
      <c r="CC41" s="31" t="str">
        <f>IF(J41&gt;20,5,IF(J41&gt;13,"",IF(J41&gt;3,"",IF(J41&gt;3,"",""))))</f>
        <v/>
      </c>
      <c r="CD41" s="31">
        <f>IF(J41&gt;20,CC41,IF(J41&gt;13,CB41,IF(J41&gt;3,CA41,IF(J41=0,"",IF(J41&gt;3,"",BZ41)))))</f>
        <v>4</v>
      </c>
      <c r="CE41" s="20" t="s">
        <v>29</v>
      </c>
      <c r="CF41" s="31" t="str">
        <f>IF(J41&gt;20,"",IF(J41&gt;13,"",IF(J41&gt;3,"",2)))</f>
        <v/>
      </c>
      <c r="CG41" s="31" t="str">
        <f>IF(J41&gt;20,"",IF(J41&gt;13,"",IF(J41&gt;3,3,IF(J41&gt;3,"",""))))</f>
        <v/>
      </c>
      <c r="CH41" s="31">
        <f>IF(J41&gt;20,"",IF(J41&gt;13,4,IF(J41&gt;3,"",IF(J41&gt;3,"",""))))</f>
        <v>4</v>
      </c>
      <c r="CI41" s="31" t="str">
        <f>IF(J41&gt;20,5,IF(J41&gt;13,"",IF(J41&gt;3,"",IF(J41&gt;3,"",""))))</f>
        <v/>
      </c>
      <c r="CJ41" s="31">
        <f>IF(J41&gt;20,CI41,IF(J41&gt;13,CH41,IF(J41&gt;3,CG41,IF(J41=0,"",IF(J41&gt;3,"",CF41)))))</f>
        <v>4</v>
      </c>
      <c r="CK41" s="20" t="s">
        <v>36</v>
      </c>
      <c r="CL41" s="31" t="str">
        <f>IF(J41&gt;20,"",IF(J41&gt;13,"",IF(J41&gt;3,"",2)))</f>
        <v/>
      </c>
      <c r="CM41" s="31" t="str">
        <f>IF(J41&gt;20,"",IF(J41&gt;13,"",IF(J41&gt;3,3,IF(J41&gt;3,"",""))))</f>
        <v/>
      </c>
      <c r="CN41" s="31">
        <f>IF(J41&gt;20,"",IF(J41&gt;13,4,IF(J41&gt;3,"",IF(J41&gt;3,"",""))))</f>
        <v>4</v>
      </c>
      <c r="CO41" s="31" t="str">
        <f>IF(J41&gt;20,5,IF(J41&gt;13,"",IF(J41&gt;3,"",IF(J41&gt;3,"",""))))</f>
        <v/>
      </c>
      <c r="CP41" s="31">
        <f>IF(J41&gt;20,CO41,IF(J41&gt;13,CN41,IF(J41&gt;3,CM41,IF(J41=0,"",IF(J41&gt;3,"",CL41)))))</f>
        <v>4</v>
      </c>
      <c r="CQ41" s="21">
        <f>K41-F41</f>
        <v>66</v>
      </c>
      <c r="CR41" s="22" t="str">
        <f>IF(CQ41=0," ",IF(CQ41&gt;=50, "",IF(D41="ж","не прошла",IF(D41="м","не прошёл"))))</f>
        <v/>
      </c>
    </row>
    <row r="42" spans="1:96" ht="15" x14ac:dyDescent="0.25">
      <c r="A42" s="23">
        <f>'[1]Впишите фамилии!'!E68</f>
        <v>9</v>
      </c>
      <c r="B42" s="24" t="str">
        <f>'[1]Впишите фамилии!'!F68</f>
        <v>б</v>
      </c>
      <c r="C42" s="23" t="str">
        <f>'[1]Впишите фамилии!'!G68</f>
        <v xml:space="preserve">Иванова Диана </v>
      </c>
      <c r="D42" s="25" t="str">
        <f>'[1]Впишите фамилии!'!H68</f>
        <v>ж</v>
      </c>
      <c r="E42" s="27">
        <v>15</v>
      </c>
      <c r="F42" s="27">
        <v>13</v>
      </c>
      <c r="G42" s="27">
        <v>19</v>
      </c>
      <c r="H42" s="27">
        <v>13</v>
      </c>
      <c r="I42" s="35" t="s">
        <v>29</v>
      </c>
      <c r="J42" s="33">
        <v>15</v>
      </c>
      <c r="K42" s="34">
        <f>E42+F42+G42+H42+J42</f>
        <v>75</v>
      </c>
      <c r="L42" s="30">
        <f>IF(E42&gt;20,AK42,IF(E42&gt;13,AJ42,IF(E42=0,"",IF(E42&gt;3,AI42,IF(E42&gt;3,"",AH42)))))</f>
        <v>4</v>
      </c>
      <c r="M42" s="30">
        <f>IF(F42&gt;17,AP42,IF(F42&gt;11,AO42,IF(F42&gt;3,AN42,IF(F42=0,"",IF(F42&gt;3,"",AM42)))))</f>
        <v>4</v>
      </c>
      <c r="N42" s="30">
        <f>IF(G42&gt;20,AU42,IF(G42&gt;13,AT42,IF(G42&gt;3,AS42,IF(G42=0,"",IF(G42&gt;3,"",AR42)))))</f>
        <v>4</v>
      </c>
      <c r="O42" s="30">
        <f>IF(H42&gt;19,AZ42,IF(H42&gt;11,AY42,IF(H42&gt;3,AX42,IF(H42=0,"",IF(H42&gt;3,"",AW42)))))</f>
        <v>4</v>
      </c>
      <c r="P42" s="30">
        <f>IF(I42="физика",BL42,IF(I42="биология",BF42,IF(I42="химия",BR42,IF(I42="литература",BX42,IF(I42="вс.история",CD42,IF(I42="география",CJ42,IF(I42="иностранный",CP42,"")))))))</f>
        <v>4</v>
      </c>
      <c r="Q42" s="19" t="str">
        <f>IF(I42="биология",J42," " )</f>
        <v xml:space="preserve"> </v>
      </c>
      <c r="R42" s="20" t="str">
        <f>IF(I42="физика",J42," " )</f>
        <v xml:space="preserve"> </v>
      </c>
      <c r="S42" s="20" t="str">
        <f>IF(I42="химия",J42," " )</f>
        <v xml:space="preserve"> </v>
      </c>
      <c r="T42" s="20" t="str">
        <f>IF(I42="литература",J42," " )</f>
        <v xml:space="preserve"> </v>
      </c>
      <c r="U42" s="20" t="str">
        <f>IF(I42="вс.история",J42," " )</f>
        <v xml:space="preserve"> </v>
      </c>
      <c r="V42" s="20">
        <f>IF(I42="география",J42," " )</f>
        <v>15</v>
      </c>
      <c r="W42" s="20" t="str">
        <f>IF(I42="иностранный",J42," " )</f>
        <v xml:space="preserve"> </v>
      </c>
      <c r="X42" s="31" t="str">
        <f t="shared" si="7"/>
        <v/>
      </c>
      <c r="Y42" s="31" t="str">
        <f t="shared" si="8"/>
        <v/>
      </c>
      <c r="Z42" s="31" t="str">
        <f t="shared" si="9"/>
        <v/>
      </c>
      <c r="AA42" s="31">
        <f t="shared" si="10"/>
        <v>1</v>
      </c>
      <c r="AB42" s="31" t="str">
        <f t="shared" si="11"/>
        <v/>
      </c>
      <c r="AC42" s="31" t="str">
        <f t="shared" si="12"/>
        <v/>
      </c>
      <c r="AD42" s="31" t="str">
        <f t="shared" si="13"/>
        <v/>
      </c>
      <c r="AG42" s="20" t="s">
        <v>30</v>
      </c>
      <c r="AH42" s="31" t="str">
        <f>IF(E42&gt;20,"",IF(E42&gt;13,"",IF(E42&gt;3,"",2)))</f>
        <v/>
      </c>
      <c r="AI42" s="31" t="str">
        <f>IF(E42&gt;20,"",IF(E42&gt;13,"",IF(E42&gt;3,3,IF(E42&gt;3,"",""))))</f>
        <v/>
      </c>
      <c r="AJ42" s="31">
        <f>IF(E42&gt;20,"",IF(E42&gt;13,4,IF(E42&gt;3,"",IF(E42&gt;3,"",""))))</f>
        <v>4</v>
      </c>
      <c r="AK42" s="31" t="str">
        <f>IF(E42&gt;20,5,IF(E42&gt;13,"",IF(E42&gt;3,"",IF(E42&gt;3,"",""))))</f>
        <v/>
      </c>
      <c r="AL42" s="20" t="s">
        <v>31</v>
      </c>
      <c r="AM42" s="31" t="str">
        <f>IF(F42&gt;17,"",IF(F42&gt;11,"",IF(F42&gt;3,"",2)))</f>
        <v/>
      </c>
      <c r="AN42" s="31" t="str">
        <f>IF(F42&gt;17,"",IF(F42&gt;11,"",IF(F42&gt;3,3,IF(F42&gt;3,"",""))))</f>
        <v/>
      </c>
      <c r="AO42" s="31">
        <f>IF(F42&gt;17,"",IF(F42&gt;11,4,IF(F42&gt;3,"",IF(F42&gt;3,"",""))))</f>
        <v>4</v>
      </c>
      <c r="AP42" s="31" t="str">
        <f>IF(F42&gt;17,5,IF(F42&gt;11,"",IF(F42&gt;3,"",IF(F42&gt;3,"",""))))</f>
        <v/>
      </c>
      <c r="AQ42" s="20" t="s">
        <v>32</v>
      </c>
      <c r="AR42" s="31" t="str">
        <f>IF(G42&gt;20,"",IF(G42&gt;13,"",IF(G42&gt;3,"",2)))</f>
        <v/>
      </c>
      <c r="AS42" s="31" t="str">
        <f>IF(G42&gt;20,"",IF(G42&gt;13,"",IF(G42&gt;3,3,IF(G42&gt;3,"",""))))</f>
        <v/>
      </c>
      <c r="AT42" s="31">
        <f>IF(G42&gt;20,"",IF(G42&gt;13,4,IF(G42&gt;3,"",IF(G42&gt;3,"",""))))</f>
        <v>4</v>
      </c>
      <c r="AU42" s="31" t="str">
        <f>IF(G42&gt;20,5,IF(G42&gt;13,"",IF(G42&gt;3,"",IF(G42&gt;3,"",""))))</f>
        <v/>
      </c>
      <c r="AV42" s="20" t="s">
        <v>33</v>
      </c>
      <c r="AW42" s="31" t="str">
        <f>IF(H42&gt;19,"",IF(H42&gt;11,"",IF(H42&gt;3,"",2)))</f>
        <v/>
      </c>
      <c r="AX42" s="31" t="str">
        <f>IF(H42&gt;19,"",IF(H42&gt;11,"",IF(H42&gt;3,3,IF(H42&gt;3,"",""))))</f>
        <v/>
      </c>
      <c r="AY42" s="31">
        <f>IF(H42&gt;19,"",IF(H42&gt;11,4,IF(H42&gt;3,"",IF(H42&gt;3,"",""))))</f>
        <v>4</v>
      </c>
      <c r="AZ42" s="31" t="str">
        <f>IF(H42&gt;19,5,IF(H42&gt;11,"",IF(H42&gt;3,"",IF(H42&gt;3,"",""))))</f>
        <v/>
      </c>
      <c r="BA42" s="20" t="s">
        <v>34</v>
      </c>
      <c r="BB42" s="31" t="str">
        <f>IF(J42&gt;20,"",IF(J42&gt;13,"",IF(J42&gt;3,"",2)))</f>
        <v/>
      </c>
      <c r="BC42" s="31" t="str">
        <f>IF(J42&gt;20,"",IF(J42&gt;13,"",IF(J42&gt;3,3,IF(J42&gt;3,"",""))))</f>
        <v/>
      </c>
      <c r="BD42" s="31">
        <f>IF(J42&gt;20,"",IF(J42&gt;13,4,IF(J42&gt;3,"",IF(J42&gt;3,"",""))))</f>
        <v>4</v>
      </c>
      <c r="BE42" s="31" t="str">
        <f>IF(J42&gt;20,5,IF(J42&gt;13,"",IF(J42&gt;3,"",IF(J42&gt;3,"",""))))</f>
        <v/>
      </c>
      <c r="BF42" s="31">
        <f>IF(J42&gt;20,BE42,IF(J42&gt;13,BD42,IF(J42&gt;3,BC42,IF(J42=0,"",IF(J42&gt;3,"",BB42)))))</f>
        <v>4</v>
      </c>
      <c r="BG42" s="20" t="s">
        <v>14</v>
      </c>
      <c r="BH42" s="31" t="str">
        <f>IF(J42&gt;19,"",IF(J42&gt;11,"",IF(J42&gt;3,"",2)))</f>
        <v/>
      </c>
      <c r="BI42" s="31" t="str">
        <f>IF(J42&gt;19,"",IF(J42&gt;11,"",IF(J42&gt;3,3,IF(J42&gt;3,"",""))))</f>
        <v/>
      </c>
      <c r="BJ42" s="31">
        <f>IF(J42&gt;19,"",IF(J42&gt;11,4,IF(J42&gt;3,"",IF(J42&gt;3,"",""))))</f>
        <v>4</v>
      </c>
      <c r="BK42" s="31" t="str">
        <f>IF(J42&gt;19,5,IF(J42&gt;11,"",IF(J42&gt;3,"",IF(J42&gt;3,"",""))))</f>
        <v/>
      </c>
      <c r="BL42" s="31">
        <f>IF(J42&gt;19,BK42,IF(J42&gt;11,BJ42,IF(J42&gt;3,BI42,IF(J42=0,"",IF(J42&gt;3,"",BH42)))))</f>
        <v>4</v>
      </c>
      <c r="BM42" s="20" t="s">
        <v>15</v>
      </c>
      <c r="BN42" s="31" t="str">
        <f>IF(J42&gt;19,"",IF(J42&gt;11,"",IF(J42&gt;3,"",2)))</f>
        <v/>
      </c>
      <c r="BO42" s="31" t="str">
        <f>IF(J42&gt;19,"",IF(J42&gt;11,"",IF(J42&gt;3,3,IF(J42&gt;3,"",""))))</f>
        <v/>
      </c>
      <c r="BP42" s="31">
        <f>IF(J42&gt;19,"",IF(J42&gt;11,4,IF(J42&gt;3,"",IF(J42&gt;3,"",""))))</f>
        <v>4</v>
      </c>
      <c r="BQ42" s="31" t="str">
        <f>IF(J42&gt;19,5,IF(J42&gt;11,"",IF(J42&gt;3,"",IF(J42&gt;3,"",""))))</f>
        <v/>
      </c>
      <c r="BR42" s="31">
        <f>IF(J42&gt;19,BQ42,IF(J42&gt;11,BP42,IF(J42&gt;3,BO42,IF(J42=0,"",IF(J42&gt;3,"",BN42)))))</f>
        <v>4</v>
      </c>
      <c r="BS42" s="20" t="s">
        <v>16</v>
      </c>
      <c r="BT42" s="31" t="str">
        <f>IF(J42&gt;20,"",IF(J42&gt;13,"",IF(J42&gt;3,"",2)))</f>
        <v/>
      </c>
      <c r="BU42" s="31" t="str">
        <f>IF(J42&gt;20,"",IF(J42&gt;13,"",IF(J42&gt;3,3,IF(J42&gt;3,"",""))))</f>
        <v/>
      </c>
      <c r="BV42" s="31">
        <f>IF(J42&gt;20,"",IF(J42&gt;13,4,IF(J42&gt;3,"",IF(J42&gt;3,"",""))))</f>
        <v>4</v>
      </c>
      <c r="BW42" s="31" t="str">
        <f>IF(J42&gt;20,5,IF(J42&gt;13,"",IF(J42&gt;3,"",IF(J42&gt;3,"",""))))</f>
        <v/>
      </c>
      <c r="BX42" s="31">
        <f>IF(J42&gt;20,BW42,IF(J42&gt;13,BV42,IF(J42&gt;3,BU42,IF(J42=0,"",IF(J42&gt;3,"",BT42)))))</f>
        <v>4</v>
      </c>
      <c r="BY42" s="20" t="s">
        <v>35</v>
      </c>
      <c r="BZ42" s="31" t="str">
        <f>IF(J42&gt;20,"",IF(J42&gt;13,"",IF(J42&gt;3,"",2)))</f>
        <v/>
      </c>
      <c r="CA42" s="31" t="str">
        <f>IF(J42&gt;20,"",IF(J42&gt;13,"",IF(J42&gt;3,3,IF(J42&gt;3,"",""))))</f>
        <v/>
      </c>
      <c r="CB42" s="31">
        <f>IF(J42&gt;20,"",IF(J42&gt;13,4,IF(J42&gt;3,"",IF(J42&gt;3,"",""))))</f>
        <v>4</v>
      </c>
      <c r="CC42" s="31" t="str">
        <f>IF(J42&gt;20,5,IF(J42&gt;13,"",IF(J42&gt;3,"",IF(J42&gt;3,"",""))))</f>
        <v/>
      </c>
      <c r="CD42" s="31">
        <f>IF(J42&gt;20,CC42,IF(J42&gt;13,CB42,IF(J42&gt;3,CA42,IF(J42=0,"",IF(J42&gt;3,"",BZ42)))))</f>
        <v>4</v>
      </c>
      <c r="CE42" s="20" t="s">
        <v>29</v>
      </c>
      <c r="CF42" s="31" t="str">
        <f>IF(J42&gt;20,"",IF(J42&gt;13,"",IF(J42&gt;3,"",2)))</f>
        <v/>
      </c>
      <c r="CG42" s="31" t="str">
        <f>IF(J42&gt;20,"",IF(J42&gt;13,"",IF(J42&gt;3,3,IF(J42&gt;3,"",""))))</f>
        <v/>
      </c>
      <c r="CH42" s="31">
        <f>IF(J42&gt;20,"",IF(J42&gt;13,4,IF(J42&gt;3,"",IF(J42&gt;3,"",""))))</f>
        <v>4</v>
      </c>
      <c r="CI42" s="31" t="str">
        <f>IF(J42&gt;20,5,IF(J42&gt;13,"",IF(J42&gt;3,"",IF(J42&gt;3,"",""))))</f>
        <v/>
      </c>
      <c r="CJ42" s="31">
        <f>IF(J42&gt;20,CI42,IF(J42&gt;13,CH42,IF(J42&gt;3,CG42,IF(J42=0,"",IF(J42&gt;3,"",CF42)))))</f>
        <v>4</v>
      </c>
      <c r="CK42" s="20" t="s">
        <v>36</v>
      </c>
      <c r="CL42" s="31" t="str">
        <f>IF(J42&gt;20,"",IF(J42&gt;13,"",IF(J42&gt;3,"",2)))</f>
        <v/>
      </c>
      <c r="CM42" s="31" t="str">
        <f>IF(J42&gt;20,"",IF(J42&gt;13,"",IF(J42&gt;3,3,IF(J42&gt;3,"",""))))</f>
        <v/>
      </c>
      <c r="CN42" s="31">
        <f>IF(J42&gt;20,"",IF(J42&gt;13,4,IF(J42&gt;3,"",IF(J42&gt;3,"",""))))</f>
        <v>4</v>
      </c>
      <c r="CO42" s="31" t="str">
        <f>IF(J42&gt;20,5,IF(J42&gt;13,"",IF(J42&gt;3,"",IF(J42&gt;3,"",""))))</f>
        <v/>
      </c>
      <c r="CP42" s="31">
        <f>IF(J42&gt;20,CO42,IF(J42&gt;13,CN42,IF(J42&gt;3,CM42,IF(J42=0,"",IF(J42&gt;3,"",CL42)))))</f>
        <v>4</v>
      </c>
      <c r="CQ42" s="21">
        <f>K42-F42</f>
        <v>62</v>
      </c>
      <c r="CR42" s="22" t="str">
        <f>IF(CQ42=0," ",IF(CQ42&gt;=50, "",IF(D42="ж","не прошла",IF(D42="м","не прошёл"))))</f>
        <v/>
      </c>
    </row>
    <row r="43" spans="1:96" ht="15" x14ac:dyDescent="0.25">
      <c r="A43" s="23">
        <f>'[1]Впишите фамилии!'!E69</f>
        <v>10</v>
      </c>
      <c r="B43" s="24" t="str">
        <f>'[1]Впишите фамилии!'!F69</f>
        <v>б</v>
      </c>
      <c r="C43" s="23" t="str">
        <f>'[1]Впишите фамилии!'!G69</f>
        <v xml:space="preserve">Кадыров Дархан </v>
      </c>
      <c r="D43" s="25" t="str">
        <f>'[1]Впишите фамилии!'!H69</f>
        <v>м</v>
      </c>
      <c r="E43" s="27">
        <v>12</v>
      </c>
      <c r="F43" s="27">
        <v>19</v>
      </c>
      <c r="G43" s="27">
        <v>14</v>
      </c>
      <c r="H43" s="27">
        <v>6</v>
      </c>
      <c r="I43" s="35" t="s">
        <v>34</v>
      </c>
      <c r="J43" s="33">
        <v>8</v>
      </c>
      <c r="K43" s="34">
        <f>E43+F43+G43+H43+J43</f>
        <v>59</v>
      </c>
      <c r="L43" s="30">
        <f>IF(E43&gt;20,AK43,IF(E43&gt;13,AJ43,IF(E43=0,"",IF(E43&gt;3,AI43,IF(E43&gt;3,"",AH43)))))</f>
        <v>3</v>
      </c>
      <c r="M43" s="30">
        <f>IF(F43&gt;17,AP43,IF(F43&gt;11,AO43,IF(F43&gt;3,AN43,IF(F43=0,"",IF(F43&gt;3,"",AM43)))))</f>
        <v>5</v>
      </c>
      <c r="N43" s="30">
        <f>IF(G43&gt;20,AU43,IF(G43&gt;13,AT43,IF(G43&gt;3,AS43,IF(G43=0,"",IF(G43&gt;3,"",AR43)))))</f>
        <v>4</v>
      </c>
      <c r="O43" s="30">
        <f>IF(H43&gt;19,AZ43,IF(H43&gt;11,AY43,IF(H43&gt;3,AX43,IF(H43=0,"",IF(H43&gt;3,"",AW43)))))</f>
        <v>3</v>
      </c>
      <c r="P43" s="30">
        <f>IF(I43="физика",BL43,IF(I43="биология",BF43,IF(I43="химия",BR43,IF(I43="литература",BX43,IF(I43="вс.история",CD43,IF(I43="география",CJ43,IF(I43="иностранный",CP43,"")))))))</f>
        <v>3</v>
      </c>
      <c r="Q43" s="19">
        <f>IF(I43="биология",J43," " )</f>
        <v>8</v>
      </c>
      <c r="R43" s="20" t="str">
        <f>IF(I43="физика",J43," " )</f>
        <v xml:space="preserve"> </v>
      </c>
      <c r="S43" s="20" t="str">
        <f>IF(I43="химия",J43," " )</f>
        <v xml:space="preserve"> </v>
      </c>
      <c r="T43" s="20" t="str">
        <f>IF(I43="литература",J43," " )</f>
        <v xml:space="preserve"> </v>
      </c>
      <c r="U43" s="20" t="str">
        <f>IF(I43="вс.история",J43," " )</f>
        <v xml:space="preserve"> </v>
      </c>
      <c r="V43" s="20" t="str">
        <f>IF(I43="география",J43," " )</f>
        <v xml:space="preserve"> </v>
      </c>
      <c r="W43" s="20" t="str">
        <f>IF(I43="иностранный",J43," " )</f>
        <v xml:space="preserve"> </v>
      </c>
      <c r="X43" s="31" t="str">
        <f t="shared" si="7"/>
        <v/>
      </c>
      <c r="Y43" s="31">
        <f t="shared" si="8"/>
        <v>1</v>
      </c>
      <c r="Z43" s="31" t="str">
        <f t="shared" si="9"/>
        <v/>
      </c>
      <c r="AA43" s="31" t="str">
        <f t="shared" si="10"/>
        <v/>
      </c>
      <c r="AB43" s="31" t="str">
        <f t="shared" si="11"/>
        <v/>
      </c>
      <c r="AC43" s="31" t="str">
        <f t="shared" si="12"/>
        <v/>
      </c>
      <c r="AD43" s="31" t="str">
        <f t="shared" si="13"/>
        <v/>
      </c>
      <c r="AG43" s="20" t="s">
        <v>30</v>
      </c>
      <c r="AH43" s="31" t="str">
        <f>IF(E43&gt;20,"",IF(E43&gt;13,"",IF(E43&gt;3,"",2)))</f>
        <v/>
      </c>
      <c r="AI43" s="31">
        <f>IF(E43&gt;20,"",IF(E43&gt;13,"",IF(E43&gt;3,3,IF(E43&gt;3,"",""))))</f>
        <v>3</v>
      </c>
      <c r="AJ43" s="31" t="str">
        <f>IF(E43&gt;20,"",IF(E43&gt;13,4,IF(E43&gt;3,"",IF(E43&gt;3,"",""))))</f>
        <v/>
      </c>
      <c r="AK43" s="31" t="str">
        <f>IF(E43&gt;20,5,IF(E43&gt;13,"",IF(E43&gt;3,"",IF(E43&gt;3,"",""))))</f>
        <v/>
      </c>
      <c r="AL43" s="20" t="s">
        <v>31</v>
      </c>
      <c r="AM43" s="31" t="str">
        <f>IF(F43&gt;17,"",IF(F43&gt;11,"",IF(F43&gt;3,"",2)))</f>
        <v/>
      </c>
      <c r="AN43" s="31" t="str">
        <f>IF(F43&gt;17,"",IF(F43&gt;11,"",IF(F43&gt;3,3,IF(F43&gt;3,"",""))))</f>
        <v/>
      </c>
      <c r="AO43" s="31" t="str">
        <f>IF(F43&gt;17,"",IF(F43&gt;11,4,IF(F43&gt;3,"",IF(F43&gt;3,"",""))))</f>
        <v/>
      </c>
      <c r="AP43" s="31">
        <f>IF(F43&gt;17,5,IF(F43&gt;11,"",IF(F43&gt;3,"",IF(F43&gt;3,"",""))))</f>
        <v>5</v>
      </c>
      <c r="AQ43" s="20" t="s">
        <v>32</v>
      </c>
      <c r="AR43" s="31" t="str">
        <f>IF(G43&gt;20,"",IF(G43&gt;13,"",IF(G43&gt;3,"",2)))</f>
        <v/>
      </c>
      <c r="AS43" s="31" t="str">
        <f>IF(G43&gt;20,"",IF(G43&gt;13,"",IF(G43&gt;3,3,IF(G43&gt;3,"",""))))</f>
        <v/>
      </c>
      <c r="AT43" s="31">
        <f>IF(G43&gt;20,"",IF(G43&gt;13,4,IF(G43&gt;3,"",IF(G43&gt;3,"",""))))</f>
        <v>4</v>
      </c>
      <c r="AU43" s="31" t="str">
        <f>IF(G43&gt;20,5,IF(G43&gt;13,"",IF(G43&gt;3,"",IF(G43&gt;3,"",""))))</f>
        <v/>
      </c>
      <c r="AV43" s="20" t="s">
        <v>33</v>
      </c>
      <c r="AW43" s="31" t="str">
        <f>IF(H43&gt;19,"",IF(H43&gt;11,"",IF(H43&gt;3,"",2)))</f>
        <v/>
      </c>
      <c r="AX43" s="31">
        <f>IF(H43&gt;19,"",IF(H43&gt;11,"",IF(H43&gt;3,3,IF(H43&gt;3,"",""))))</f>
        <v>3</v>
      </c>
      <c r="AY43" s="31" t="str">
        <f>IF(H43&gt;19,"",IF(H43&gt;11,4,IF(H43&gt;3,"",IF(H43&gt;3,"",""))))</f>
        <v/>
      </c>
      <c r="AZ43" s="31" t="str">
        <f>IF(H43&gt;19,5,IF(H43&gt;11,"",IF(H43&gt;3,"",IF(H43&gt;3,"",""))))</f>
        <v/>
      </c>
      <c r="BA43" s="20" t="s">
        <v>34</v>
      </c>
      <c r="BB43" s="31" t="str">
        <f>IF(J43&gt;20,"",IF(J43&gt;13,"",IF(J43&gt;3,"",2)))</f>
        <v/>
      </c>
      <c r="BC43" s="31">
        <f>IF(J43&gt;20,"",IF(J43&gt;13,"",IF(J43&gt;3,3,IF(J43&gt;3,"",""))))</f>
        <v>3</v>
      </c>
      <c r="BD43" s="31" t="str">
        <f>IF(J43&gt;20,"",IF(J43&gt;13,4,IF(J43&gt;3,"",IF(J43&gt;3,"",""))))</f>
        <v/>
      </c>
      <c r="BE43" s="31" t="str">
        <f>IF(J43&gt;20,5,IF(J43&gt;13,"",IF(J43&gt;3,"",IF(J43&gt;3,"",""))))</f>
        <v/>
      </c>
      <c r="BF43" s="31">
        <f>IF(J43&gt;20,BE43,IF(J43&gt;13,BD43,IF(J43&gt;3,BC43,IF(J43=0,"",IF(J43&gt;3,"",BB43)))))</f>
        <v>3</v>
      </c>
      <c r="BG43" s="20" t="s">
        <v>14</v>
      </c>
      <c r="BH43" s="31" t="str">
        <f>IF(J43&gt;19,"",IF(J43&gt;11,"",IF(J43&gt;3,"",2)))</f>
        <v/>
      </c>
      <c r="BI43" s="31">
        <f>IF(J43&gt;19,"",IF(J43&gt;11,"",IF(J43&gt;3,3,IF(J43&gt;3,"",""))))</f>
        <v>3</v>
      </c>
      <c r="BJ43" s="31" t="str">
        <f>IF(J43&gt;19,"",IF(J43&gt;11,4,IF(J43&gt;3,"",IF(J43&gt;3,"",""))))</f>
        <v/>
      </c>
      <c r="BK43" s="31" t="str">
        <f>IF(J43&gt;19,5,IF(J43&gt;11,"",IF(J43&gt;3,"",IF(J43&gt;3,"",""))))</f>
        <v/>
      </c>
      <c r="BL43" s="31">
        <f>IF(J43&gt;19,BK43,IF(J43&gt;11,BJ43,IF(J43&gt;3,BI43,IF(J43=0,"",IF(J43&gt;3,"",BH43)))))</f>
        <v>3</v>
      </c>
      <c r="BM43" s="20" t="s">
        <v>15</v>
      </c>
      <c r="BN43" s="31" t="str">
        <f>IF(J43&gt;19,"",IF(J43&gt;11,"",IF(J43&gt;3,"",2)))</f>
        <v/>
      </c>
      <c r="BO43" s="31">
        <f>IF(J43&gt;19,"",IF(J43&gt;11,"",IF(J43&gt;3,3,IF(J43&gt;3,"",""))))</f>
        <v>3</v>
      </c>
      <c r="BP43" s="31" t="str">
        <f>IF(J43&gt;19,"",IF(J43&gt;11,4,IF(J43&gt;3,"",IF(J43&gt;3,"",""))))</f>
        <v/>
      </c>
      <c r="BQ43" s="31" t="str">
        <f>IF(J43&gt;19,5,IF(J43&gt;11,"",IF(J43&gt;3,"",IF(J43&gt;3,"",""))))</f>
        <v/>
      </c>
      <c r="BR43" s="31">
        <f>IF(J43&gt;19,BQ43,IF(J43&gt;11,BP43,IF(J43&gt;3,BO43,IF(J43=0,"",IF(J43&gt;3,"",BN43)))))</f>
        <v>3</v>
      </c>
      <c r="BS43" s="20" t="s">
        <v>16</v>
      </c>
      <c r="BT43" s="31" t="str">
        <f>IF(J43&gt;20,"",IF(J43&gt;13,"",IF(J43&gt;3,"",2)))</f>
        <v/>
      </c>
      <c r="BU43" s="31">
        <f>IF(J43&gt;20,"",IF(J43&gt;13,"",IF(J43&gt;3,3,IF(J43&gt;3,"",""))))</f>
        <v>3</v>
      </c>
      <c r="BV43" s="31" t="str">
        <f>IF(J43&gt;20,"",IF(J43&gt;13,4,IF(J43&gt;3,"",IF(J43&gt;3,"",""))))</f>
        <v/>
      </c>
      <c r="BW43" s="31" t="str">
        <f>IF(J43&gt;20,5,IF(J43&gt;13,"",IF(J43&gt;3,"",IF(J43&gt;3,"",""))))</f>
        <v/>
      </c>
      <c r="BX43" s="31">
        <f>IF(J43&gt;20,BW43,IF(J43&gt;13,BV43,IF(J43&gt;3,BU43,IF(J43=0,"",IF(J43&gt;3,"",BT43)))))</f>
        <v>3</v>
      </c>
      <c r="BY43" s="20" t="s">
        <v>35</v>
      </c>
      <c r="BZ43" s="31" t="str">
        <f>IF(J43&gt;20,"",IF(J43&gt;13,"",IF(J43&gt;3,"",2)))</f>
        <v/>
      </c>
      <c r="CA43" s="31">
        <f>IF(J43&gt;20,"",IF(J43&gt;13,"",IF(J43&gt;3,3,IF(J43&gt;3,"",""))))</f>
        <v>3</v>
      </c>
      <c r="CB43" s="31" t="str">
        <f>IF(J43&gt;20,"",IF(J43&gt;13,4,IF(J43&gt;3,"",IF(J43&gt;3,"",""))))</f>
        <v/>
      </c>
      <c r="CC43" s="31" t="str">
        <f>IF(J43&gt;20,5,IF(J43&gt;13,"",IF(J43&gt;3,"",IF(J43&gt;3,"",""))))</f>
        <v/>
      </c>
      <c r="CD43" s="31">
        <f>IF(J43&gt;20,CC43,IF(J43&gt;13,CB43,IF(J43&gt;3,CA43,IF(J43=0,"",IF(J43&gt;3,"",BZ43)))))</f>
        <v>3</v>
      </c>
      <c r="CE43" s="20" t="s">
        <v>29</v>
      </c>
      <c r="CF43" s="31" t="str">
        <f>IF(J43&gt;20,"",IF(J43&gt;13,"",IF(J43&gt;3,"",2)))</f>
        <v/>
      </c>
      <c r="CG43" s="31">
        <f>IF(J43&gt;20,"",IF(J43&gt;13,"",IF(J43&gt;3,3,IF(J43&gt;3,"",""))))</f>
        <v>3</v>
      </c>
      <c r="CH43" s="31" t="str">
        <f>IF(J43&gt;20,"",IF(J43&gt;13,4,IF(J43&gt;3,"",IF(J43&gt;3,"",""))))</f>
        <v/>
      </c>
      <c r="CI43" s="31" t="str">
        <f>IF(J43&gt;20,5,IF(J43&gt;13,"",IF(J43&gt;3,"",IF(J43&gt;3,"",""))))</f>
        <v/>
      </c>
      <c r="CJ43" s="31">
        <f>IF(J43&gt;20,CI43,IF(J43&gt;13,CH43,IF(J43&gt;3,CG43,IF(J43=0,"",IF(J43&gt;3,"",CF43)))))</f>
        <v>3</v>
      </c>
      <c r="CK43" s="20" t="s">
        <v>36</v>
      </c>
      <c r="CL43" s="31" t="str">
        <f>IF(J43&gt;20,"",IF(J43&gt;13,"",IF(J43&gt;3,"",2)))</f>
        <v/>
      </c>
      <c r="CM43" s="31">
        <f>IF(J43&gt;20,"",IF(J43&gt;13,"",IF(J43&gt;3,3,IF(J43&gt;3,"",""))))</f>
        <v>3</v>
      </c>
      <c r="CN43" s="31" t="str">
        <f>IF(J43&gt;20,"",IF(J43&gt;13,4,IF(J43&gt;3,"",IF(J43&gt;3,"",""))))</f>
        <v/>
      </c>
      <c r="CO43" s="31" t="str">
        <f>IF(J43&gt;20,5,IF(J43&gt;13,"",IF(J43&gt;3,"",IF(J43&gt;3,"",""))))</f>
        <v/>
      </c>
      <c r="CP43" s="31">
        <f>IF(J43&gt;20,CO43,IF(J43&gt;13,CN43,IF(J43&gt;3,CM43,IF(J43=0,"",IF(J43&gt;3,"",CL43)))))</f>
        <v>3</v>
      </c>
      <c r="CQ43" s="21">
        <f>K43-F43</f>
        <v>40</v>
      </c>
      <c r="CR43" s="22" t="str">
        <f>IF(CQ43=0," ",IF(CQ43&gt;=50, "",IF(D43="ж","не прошла",IF(D43="м","не прошёл"))))</f>
        <v>не прошёл</v>
      </c>
    </row>
    <row r="44" spans="1:96" ht="15" x14ac:dyDescent="0.25">
      <c r="A44" s="23">
        <f>'[1]Впишите фамилии!'!E70</f>
        <v>11</v>
      </c>
      <c r="B44" s="24" t="str">
        <f>'[1]Впишите фамилии!'!F70</f>
        <v>б</v>
      </c>
      <c r="C44" s="23" t="str">
        <f>'[1]Впишите фамилии!'!G70</f>
        <v xml:space="preserve">Петроченко Иван </v>
      </c>
      <c r="D44" s="25" t="str">
        <f>'[1]Впишите фамилии!'!H70</f>
        <v>м</v>
      </c>
      <c r="E44" s="27">
        <v>11</v>
      </c>
      <c r="F44" s="27">
        <v>21</v>
      </c>
      <c r="G44" s="27">
        <v>12</v>
      </c>
      <c r="H44" s="27">
        <v>11</v>
      </c>
      <c r="I44" s="35" t="s">
        <v>14</v>
      </c>
      <c r="J44" s="33">
        <v>10</v>
      </c>
      <c r="K44" s="34">
        <f>E44+F44+G44+H44+J44</f>
        <v>65</v>
      </c>
      <c r="L44" s="30">
        <f>IF(E44&gt;20,AK44,IF(E44&gt;13,AJ44,IF(E44=0,"",IF(E44&gt;3,AI44,IF(E44&gt;3,"",AH44)))))</f>
        <v>3</v>
      </c>
      <c r="M44" s="30">
        <f>IF(F44&gt;17,AP44,IF(F44&gt;11,AO44,IF(F44&gt;3,AN44,IF(F44=0,"",IF(F44&gt;3,"",AM44)))))</f>
        <v>5</v>
      </c>
      <c r="N44" s="30">
        <f>IF(G44&gt;20,AU44,IF(G44&gt;13,AT44,IF(G44&gt;3,AS44,IF(G44=0,"",IF(G44&gt;3,"",AR44)))))</f>
        <v>3</v>
      </c>
      <c r="O44" s="30">
        <f>IF(H44&gt;19,AZ44,IF(H44&gt;11,AY44,IF(H44&gt;3,AX44,IF(H44=0,"",IF(H44&gt;3,"",AW44)))))</f>
        <v>3</v>
      </c>
      <c r="P44" s="30">
        <f>IF(I44="физика",BL44,IF(I44="биология",BF44,IF(I44="химия",BR44,IF(I44="литература",BX44,IF(I44="вс.история",CD44,IF(I44="география",CJ44,IF(I44="иностранный",CP44,"")))))))</f>
        <v>3</v>
      </c>
      <c r="Q44" s="19" t="str">
        <f>IF(I44="биология",J44," " )</f>
        <v xml:space="preserve"> </v>
      </c>
      <c r="R44" s="20">
        <f>IF(I44="физика",J44," " )</f>
        <v>10</v>
      </c>
      <c r="S44" s="20" t="str">
        <f>IF(I44="химия",J44," " )</f>
        <v xml:space="preserve"> </v>
      </c>
      <c r="T44" s="20" t="str">
        <f>IF(I44="литература",J44," " )</f>
        <v xml:space="preserve"> </v>
      </c>
      <c r="U44" s="20" t="str">
        <f>IF(I44="вс.история",J44," " )</f>
        <v xml:space="preserve"> </v>
      </c>
      <c r="V44" s="20" t="str">
        <f>IF(I44="география",J44," " )</f>
        <v xml:space="preserve"> </v>
      </c>
      <c r="W44" s="20" t="str">
        <f>IF(I44="иностранный",J44," " )</f>
        <v xml:space="preserve"> </v>
      </c>
      <c r="X44" s="31" t="str">
        <f t="shared" si="7"/>
        <v/>
      </c>
      <c r="Y44" s="31" t="str">
        <f t="shared" si="8"/>
        <v/>
      </c>
      <c r="Z44" s="31">
        <f t="shared" si="9"/>
        <v>1</v>
      </c>
      <c r="AA44" s="31" t="str">
        <f t="shared" si="10"/>
        <v/>
      </c>
      <c r="AB44" s="31" t="str">
        <f t="shared" si="11"/>
        <v/>
      </c>
      <c r="AC44" s="31" t="str">
        <f t="shared" si="12"/>
        <v/>
      </c>
      <c r="AD44" s="31" t="str">
        <f t="shared" si="13"/>
        <v/>
      </c>
      <c r="AG44" s="20" t="s">
        <v>30</v>
      </c>
      <c r="AH44" s="31" t="str">
        <f>IF(E44&gt;20,"",IF(E44&gt;13,"",IF(E44&gt;3,"",2)))</f>
        <v/>
      </c>
      <c r="AI44" s="31">
        <f>IF(E44&gt;20,"",IF(E44&gt;13,"",IF(E44&gt;3,3,IF(E44&gt;3,"",""))))</f>
        <v>3</v>
      </c>
      <c r="AJ44" s="31" t="str">
        <f>IF(E44&gt;20,"",IF(E44&gt;13,4,IF(E44&gt;3,"",IF(E44&gt;3,"",""))))</f>
        <v/>
      </c>
      <c r="AK44" s="31" t="str">
        <f>IF(E44&gt;20,5,IF(E44&gt;13,"",IF(E44&gt;3,"",IF(E44&gt;3,"",""))))</f>
        <v/>
      </c>
      <c r="AL44" s="20" t="s">
        <v>31</v>
      </c>
      <c r="AM44" s="31" t="str">
        <f>IF(F44&gt;17,"",IF(F44&gt;11,"",IF(F44&gt;3,"",2)))</f>
        <v/>
      </c>
      <c r="AN44" s="31" t="str">
        <f>IF(F44&gt;17,"",IF(F44&gt;11,"",IF(F44&gt;3,3,IF(F44&gt;3,"",""))))</f>
        <v/>
      </c>
      <c r="AO44" s="31" t="str">
        <f>IF(F44&gt;17,"",IF(F44&gt;11,4,IF(F44&gt;3,"",IF(F44&gt;3,"",""))))</f>
        <v/>
      </c>
      <c r="AP44" s="31">
        <f>IF(F44&gt;17,5,IF(F44&gt;11,"",IF(F44&gt;3,"",IF(F44&gt;3,"",""))))</f>
        <v>5</v>
      </c>
      <c r="AQ44" s="20" t="s">
        <v>32</v>
      </c>
      <c r="AR44" s="31" t="str">
        <f>IF(G44&gt;20,"",IF(G44&gt;13,"",IF(G44&gt;3,"",2)))</f>
        <v/>
      </c>
      <c r="AS44" s="31">
        <f>IF(G44&gt;20,"",IF(G44&gt;13,"",IF(G44&gt;3,3,IF(G44&gt;3,"",""))))</f>
        <v>3</v>
      </c>
      <c r="AT44" s="31" t="str">
        <f>IF(G44&gt;20,"",IF(G44&gt;13,4,IF(G44&gt;3,"",IF(G44&gt;3,"",""))))</f>
        <v/>
      </c>
      <c r="AU44" s="31" t="str">
        <f>IF(G44&gt;20,5,IF(G44&gt;13,"",IF(G44&gt;3,"",IF(G44&gt;3,"",""))))</f>
        <v/>
      </c>
      <c r="AV44" s="20" t="s">
        <v>33</v>
      </c>
      <c r="AW44" s="31" t="str">
        <f>IF(H44&gt;19,"",IF(H44&gt;11,"",IF(H44&gt;3,"",2)))</f>
        <v/>
      </c>
      <c r="AX44" s="31">
        <f>IF(H44&gt;19,"",IF(H44&gt;11,"",IF(H44&gt;3,3,IF(H44&gt;3,"",""))))</f>
        <v>3</v>
      </c>
      <c r="AY44" s="31" t="str">
        <f>IF(H44&gt;19,"",IF(H44&gt;11,4,IF(H44&gt;3,"",IF(H44&gt;3,"",""))))</f>
        <v/>
      </c>
      <c r="AZ44" s="31" t="str">
        <f>IF(H44&gt;19,5,IF(H44&gt;11,"",IF(H44&gt;3,"",IF(H44&gt;3,"",""))))</f>
        <v/>
      </c>
      <c r="BA44" s="20" t="s">
        <v>34</v>
      </c>
      <c r="BB44" s="31" t="str">
        <f>IF(J44&gt;20,"",IF(J44&gt;13,"",IF(J44&gt;3,"",2)))</f>
        <v/>
      </c>
      <c r="BC44" s="31">
        <f>IF(J44&gt;20,"",IF(J44&gt;13,"",IF(J44&gt;3,3,IF(J44&gt;3,"",""))))</f>
        <v>3</v>
      </c>
      <c r="BD44" s="31" t="str">
        <f>IF(J44&gt;20,"",IF(J44&gt;13,4,IF(J44&gt;3,"",IF(J44&gt;3,"",""))))</f>
        <v/>
      </c>
      <c r="BE44" s="31" t="str">
        <f>IF(J44&gt;20,5,IF(J44&gt;13,"",IF(J44&gt;3,"",IF(J44&gt;3,"",""))))</f>
        <v/>
      </c>
      <c r="BF44" s="31">
        <f>IF(J44&gt;20,BE44,IF(J44&gt;13,BD44,IF(J44&gt;3,BC44,IF(J44=0,"",IF(J44&gt;3,"",BB44)))))</f>
        <v>3</v>
      </c>
      <c r="BG44" s="20" t="s">
        <v>14</v>
      </c>
      <c r="BH44" s="31" t="str">
        <f>IF(J44&gt;19,"",IF(J44&gt;11,"",IF(J44&gt;3,"",2)))</f>
        <v/>
      </c>
      <c r="BI44" s="31">
        <f>IF(J44&gt;19,"",IF(J44&gt;11,"",IF(J44&gt;3,3,IF(J44&gt;3,"",""))))</f>
        <v>3</v>
      </c>
      <c r="BJ44" s="31" t="str">
        <f>IF(J44&gt;19,"",IF(J44&gt;11,4,IF(J44&gt;3,"",IF(J44&gt;3,"",""))))</f>
        <v/>
      </c>
      <c r="BK44" s="31" t="str">
        <f>IF(J44&gt;19,5,IF(J44&gt;11,"",IF(J44&gt;3,"",IF(J44&gt;3,"",""))))</f>
        <v/>
      </c>
      <c r="BL44" s="31">
        <f>IF(J44&gt;19,BK44,IF(J44&gt;11,BJ44,IF(J44&gt;3,BI44,IF(J44=0,"",IF(J44&gt;3,"",BH44)))))</f>
        <v>3</v>
      </c>
      <c r="BM44" s="20" t="s">
        <v>15</v>
      </c>
      <c r="BN44" s="31" t="str">
        <f>IF(J44&gt;19,"",IF(J44&gt;11,"",IF(J44&gt;3,"",2)))</f>
        <v/>
      </c>
      <c r="BO44" s="31">
        <f>IF(J44&gt;19,"",IF(J44&gt;11,"",IF(J44&gt;3,3,IF(J44&gt;3,"",""))))</f>
        <v>3</v>
      </c>
      <c r="BP44" s="31" t="str">
        <f>IF(J44&gt;19,"",IF(J44&gt;11,4,IF(J44&gt;3,"",IF(J44&gt;3,"",""))))</f>
        <v/>
      </c>
      <c r="BQ44" s="31" t="str">
        <f>IF(J44&gt;19,5,IF(J44&gt;11,"",IF(J44&gt;3,"",IF(J44&gt;3,"",""))))</f>
        <v/>
      </c>
      <c r="BR44" s="31">
        <f>IF(J44&gt;19,BQ44,IF(J44&gt;11,BP44,IF(J44&gt;3,BO44,IF(J44=0,"",IF(J44&gt;3,"",BN44)))))</f>
        <v>3</v>
      </c>
      <c r="BS44" s="20" t="s">
        <v>16</v>
      </c>
      <c r="BT44" s="31" t="str">
        <f>IF(J44&gt;20,"",IF(J44&gt;13,"",IF(J44&gt;3,"",2)))</f>
        <v/>
      </c>
      <c r="BU44" s="31">
        <f>IF(J44&gt;20,"",IF(J44&gt;13,"",IF(J44&gt;3,3,IF(J44&gt;3,"",""))))</f>
        <v>3</v>
      </c>
      <c r="BV44" s="31" t="str">
        <f>IF(J44&gt;20,"",IF(J44&gt;13,4,IF(J44&gt;3,"",IF(J44&gt;3,"",""))))</f>
        <v/>
      </c>
      <c r="BW44" s="31" t="str">
        <f>IF(J44&gt;20,5,IF(J44&gt;13,"",IF(J44&gt;3,"",IF(J44&gt;3,"",""))))</f>
        <v/>
      </c>
      <c r="BX44" s="31">
        <f>IF(J44&gt;20,BW44,IF(J44&gt;13,BV44,IF(J44&gt;3,BU44,IF(J44=0,"",IF(J44&gt;3,"",BT44)))))</f>
        <v>3</v>
      </c>
      <c r="BY44" s="20" t="s">
        <v>35</v>
      </c>
      <c r="BZ44" s="31" t="str">
        <f>IF(J44&gt;20,"",IF(J44&gt;13,"",IF(J44&gt;3,"",2)))</f>
        <v/>
      </c>
      <c r="CA44" s="31">
        <f>IF(J44&gt;20,"",IF(J44&gt;13,"",IF(J44&gt;3,3,IF(J44&gt;3,"",""))))</f>
        <v>3</v>
      </c>
      <c r="CB44" s="31" t="str">
        <f>IF(J44&gt;20,"",IF(J44&gt;13,4,IF(J44&gt;3,"",IF(J44&gt;3,"",""))))</f>
        <v/>
      </c>
      <c r="CC44" s="31" t="str">
        <f>IF(J44&gt;20,5,IF(J44&gt;13,"",IF(J44&gt;3,"",IF(J44&gt;3,"",""))))</f>
        <v/>
      </c>
      <c r="CD44" s="31">
        <f>IF(J44&gt;20,CC44,IF(J44&gt;13,CB44,IF(J44&gt;3,CA44,IF(J44=0,"",IF(J44&gt;3,"",BZ44)))))</f>
        <v>3</v>
      </c>
      <c r="CE44" s="20" t="s">
        <v>29</v>
      </c>
      <c r="CF44" s="31" t="str">
        <f>IF(J44&gt;20,"",IF(J44&gt;13,"",IF(J44&gt;3,"",2)))</f>
        <v/>
      </c>
      <c r="CG44" s="31">
        <f>IF(J44&gt;20,"",IF(J44&gt;13,"",IF(J44&gt;3,3,IF(J44&gt;3,"",""))))</f>
        <v>3</v>
      </c>
      <c r="CH44" s="31" t="str">
        <f>IF(J44&gt;20,"",IF(J44&gt;13,4,IF(J44&gt;3,"",IF(J44&gt;3,"",""))))</f>
        <v/>
      </c>
      <c r="CI44" s="31" t="str">
        <f>IF(J44&gt;20,5,IF(J44&gt;13,"",IF(J44&gt;3,"",IF(J44&gt;3,"",""))))</f>
        <v/>
      </c>
      <c r="CJ44" s="31">
        <f>IF(J44&gt;20,CI44,IF(J44&gt;13,CH44,IF(J44&gt;3,CG44,IF(J44=0,"",IF(J44&gt;3,"",CF44)))))</f>
        <v>3</v>
      </c>
      <c r="CK44" s="20" t="s">
        <v>36</v>
      </c>
      <c r="CL44" s="31" t="str">
        <f>IF(J44&gt;20,"",IF(J44&gt;13,"",IF(J44&gt;3,"",2)))</f>
        <v/>
      </c>
      <c r="CM44" s="31">
        <f>IF(J44&gt;20,"",IF(J44&gt;13,"",IF(J44&gt;3,3,IF(J44&gt;3,"",""))))</f>
        <v>3</v>
      </c>
      <c r="CN44" s="31" t="str">
        <f>IF(J44&gt;20,"",IF(J44&gt;13,4,IF(J44&gt;3,"",IF(J44&gt;3,"",""))))</f>
        <v/>
      </c>
      <c r="CO44" s="31" t="str">
        <f>IF(J44&gt;20,5,IF(J44&gt;13,"",IF(J44&gt;3,"",IF(J44&gt;3,"",""))))</f>
        <v/>
      </c>
      <c r="CP44" s="31">
        <f>IF(J44&gt;20,CO44,IF(J44&gt;13,CN44,IF(J44&gt;3,CM44,IF(J44=0,"",IF(J44&gt;3,"",CL44)))))</f>
        <v>3</v>
      </c>
      <c r="CQ44" s="21">
        <f>K44-F44</f>
        <v>44</v>
      </c>
      <c r="CR44" s="22" t="str">
        <f>IF(CQ44=0," ",IF(CQ44&gt;=50, "",IF(D44="ж","не прошла",IF(D44="м","не прошёл"))))</f>
        <v>не прошёл</v>
      </c>
    </row>
    <row r="45" spans="1:96" ht="15" x14ac:dyDescent="0.25">
      <c r="A45" s="23">
        <f>'[1]Впишите фамилии!'!E71</f>
        <v>12</v>
      </c>
      <c r="B45" s="24" t="str">
        <f>'[1]Впишите фамилии!'!F71</f>
        <v>б</v>
      </c>
      <c r="C45" s="23" t="str">
        <f>'[1]Впишите фамилии!'!G71</f>
        <v xml:space="preserve">Савичев Виталий </v>
      </c>
      <c r="D45" s="25" t="str">
        <f>'[1]Впишите фамилии!'!H71</f>
        <v>м</v>
      </c>
      <c r="E45" s="27">
        <v>17</v>
      </c>
      <c r="F45" s="27">
        <v>12</v>
      </c>
      <c r="G45" s="27">
        <v>8</v>
      </c>
      <c r="H45" s="27">
        <v>15</v>
      </c>
      <c r="I45" s="35" t="s">
        <v>14</v>
      </c>
      <c r="J45" s="33">
        <v>9</v>
      </c>
      <c r="K45" s="34">
        <f>E45+F45+G45+H45+J45</f>
        <v>61</v>
      </c>
      <c r="L45" s="30">
        <f>IF(E45&gt;20,AK45,IF(E45&gt;13,AJ45,IF(E45=0,"",IF(E45&gt;3,AI45,IF(E45&gt;3,"",AH45)))))</f>
        <v>4</v>
      </c>
      <c r="M45" s="30">
        <f>IF(F45&gt;17,AP45,IF(F45&gt;11,AO45,IF(F45&gt;3,AN45,IF(F45=0,"",IF(F45&gt;3,"",AM45)))))</f>
        <v>4</v>
      </c>
      <c r="N45" s="30">
        <f>IF(G45&gt;20,AU45,IF(G45&gt;13,AT45,IF(G45&gt;3,AS45,IF(G45=0,"",IF(G45&gt;3,"",AR45)))))</f>
        <v>3</v>
      </c>
      <c r="O45" s="30">
        <f>IF(H45&gt;19,AZ45,IF(H45&gt;11,AY45,IF(H45&gt;3,AX45,IF(H45=0,"",IF(H45&gt;3,"",AW45)))))</f>
        <v>4</v>
      </c>
      <c r="P45" s="30">
        <f>IF(I45="физика",BL45,IF(I45="биология",BF45,IF(I45="химия",BR45,IF(I45="литература",BX45,IF(I45="вс.история",CD45,IF(I45="география",CJ45,IF(I45="иностранный",CP45,"")))))))</f>
        <v>3</v>
      </c>
      <c r="Q45" s="19" t="str">
        <f>IF(I45="биология",J45," " )</f>
        <v xml:space="preserve"> </v>
      </c>
      <c r="R45" s="20">
        <f>IF(I45="физика",J45," " )</f>
        <v>9</v>
      </c>
      <c r="S45" s="20" t="str">
        <f>IF(I45="химия",J45," " )</f>
        <v xml:space="preserve"> </v>
      </c>
      <c r="T45" s="20" t="str">
        <f>IF(I45="литература",J45," " )</f>
        <v xml:space="preserve"> </v>
      </c>
      <c r="U45" s="20" t="str">
        <f>IF(I45="вс.история",J45," " )</f>
        <v xml:space="preserve"> </v>
      </c>
      <c r="V45" s="20" t="str">
        <f>IF(I45="география",J45," " )</f>
        <v xml:space="preserve"> </v>
      </c>
      <c r="W45" s="20" t="str">
        <f>IF(I45="иностранный",J45," " )</f>
        <v xml:space="preserve"> </v>
      </c>
      <c r="X45" s="31" t="str">
        <f t="shared" si="7"/>
        <v/>
      </c>
      <c r="Y45" s="31" t="str">
        <f t="shared" si="8"/>
        <v/>
      </c>
      <c r="Z45" s="31">
        <f t="shared" si="9"/>
        <v>1</v>
      </c>
      <c r="AA45" s="31" t="str">
        <f t="shared" si="10"/>
        <v/>
      </c>
      <c r="AB45" s="31" t="str">
        <f t="shared" si="11"/>
        <v/>
      </c>
      <c r="AC45" s="31" t="str">
        <f t="shared" si="12"/>
        <v/>
      </c>
      <c r="AD45" s="31" t="str">
        <f t="shared" si="13"/>
        <v/>
      </c>
      <c r="AG45" s="20" t="s">
        <v>30</v>
      </c>
      <c r="AH45" s="31" t="str">
        <f>IF(E45&gt;20,"",IF(E45&gt;13,"",IF(E45&gt;3,"",2)))</f>
        <v/>
      </c>
      <c r="AI45" s="31" t="str">
        <f>IF(E45&gt;20,"",IF(E45&gt;13,"",IF(E45&gt;3,3,IF(E45&gt;3,"",""))))</f>
        <v/>
      </c>
      <c r="AJ45" s="31">
        <f>IF(E45&gt;20,"",IF(E45&gt;13,4,IF(E45&gt;3,"",IF(E45&gt;3,"",""))))</f>
        <v>4</v>
      </c>
      <c r="AK45" s="31" t="str">
        <f>IF(E45&gt;20,5,IF(E45&gt;13,"",IF(E45&gt;3,"",IF(E45&gt;3,"",""))))</f>
        <v/>
      </c>
      <c r="AL45" s="20" t="s">
        <v>31</v>
      </c>
      <c r="AM45" s="31" t="str">
        <f>IF(F45&gt;17,"",IF(F45&gt;11,"",IF(F45&gt;3,"",2)))</f>
        <v/>
      </c>
      <c r="AN45" s="31" t="str">
        <f>IF(F45&gt;17,"",IF(F45&gt;11,"",IF(F45&gt;3,3,IF(F45&gt;3,"",""))))</f>
        <v/>
      </c>
      <c r="AO45" s="31">
        <f>IF(F45&gt;17,"",IF(F45&gt;11,4,IF(F45&gt;3,"",IF(F45&gt;3,"",""))))</f>
        <v>4</v>
      </c>
      <c r="AP45" s="31" t="str">
        <f>IF(F45&gt;17,5,IF(F45&gt;11,"",IF(F45&gt;3,"",IF(F45&gt;3,"",""))))</f>
        <v/>
      </c>
      <c r="AQ45" s="20" t="s">
        <v>32</v>
      </c>
      <c r="AR45" s="31" t="str">
        <f>IF(G45&gt;20,"",IF(G45&gt;13,"",IF(G45&gt;3,"",2)))</f>
        <v/>
      </c>
      <c r="AS45" s="31">
        <f>IF(G45&gt;20,"",IF(G45&gt;13,"",IF(G45&gt;3,3,IF(G45&gt;3,"",""))))</f>
        <v>3</v>
      </c>
      <c r="AT45" s="31" t="str">
        <f>IF(G45&gt;20,"",IF(G45&gt;13,4,IF(G45&gt;3,"",IF(G45&gt;3,"",""))))</f>
        <v/>
      </c>
      <c r="AU45" s="31" t="str">
        <f>IF(G45&gt;20,5,IF(G45&gt;13,"",IF(G45&gt;3,"",IF(G45&gt;3,"",""))))</f>
        <v/>
      </c>
      <c r="AV45" s="20" t="s">
        <v>33</v>
      </c>
      <c r="AW45" s="31" t="str">
        <f>IF(H45&gt;19,"",IF(H45&gt;11,"",IF(H45&gt;3,"",2)))</f>
        <v/>
      </c>
      <c r="AX45" s="31" t="str">
        <f>IF(H45&gt;19,"",IF(H45&gt;11,"",IF(H45&gt;3,3,IF(H45&gt;3,"",""))))</f>
        <v/>
      </c>
      <c r="AY45" s="31">
        <f>IF(H45&gt;19,"",IF(H45&gt;11,4,IF(H45&gt;3,"",IF(H45&gt;3,"",""))))</f>
        <v>4</v>
      </c>
      <c r="AZ45" s="31" t="str">
        <f>IF(H45&gt;19,5,IF(H45&gt;11,"",IF(H45&gt;3,"",IF(H45&gt;3,"",""))))</f>
        <v/>
      </c>
      <c r="BA45" s="20" t="s">
        <v>34</v>
      </c>
      <c r="BB45" s="31" t="str">
        <f>IF(J45&gt;20,"",IF(J45&gt;13,"",IF(J45&gt;3,"",2)))</f>
        <v/>
      </c>
      <c r="BC45" s="31">
        <f>IF(J45&gt;20,"",IF(J45&gt;13,"",IF(J45&gt;3,3,IF(J45&gt;3,"",""))))</f>
        <v>3</v>
      </c>
      <c r="BD45" s="31" t="str">
        <f>IF(J45&gt;20,"",IF(J45&gt;13,4,IF(J45&gt;3,"",IF(J45&gt;3,"",""))))</f>
        <v/>
      </c>
      <c r="BE45" s="31" t="str">
        <f>IF(J45&gt;20,5,IF(J45&gt;13,"",IF(J45&gt;3,"",IF(J45&gt;3,"",""))))</f>
        <v/>
      </c>
      <c r="BF45" s="31">
        <f>IF(J45&gt;20,BE45,IF(J45&gt;13,BD45,IF(J45&gt;3,BC45,IF(J45=0,"",IF(J45&gt;3,"",BB45)))))</f>
        <v>3</v>
      </c>
      <c r="BG45" s="20" t="s">
        <v>14</v>
      </c>
      <c r="BH45" s="31" t="str">
        <f>IF(J45&gt;19,"",IF(J45&gt;11,"",IF(J45&gt;3,"",2)))</f>
        <v/>
      </c>
      <c r="BI45" s="31">
        <f>IF(J45&gt;19,"",IF(J45&gt;11,"",IF(J45&gt;3,3,IF(J45&gt;3,"",""))))</f>
        <v>3</v>
      </c>
      <c r="BJ45" s="31" t="str">
        <f>IF(J45&gt;19,"",IF(J45&gt;11,4,IF(J45&gt;3,"",IF(J45&gt;3,"",""))))</f>
        <v/>
      </c>
      <c r="BK45" s="31" t="str">
        <f>IF(J45&gt;19,5,IF(J45&gt;11,"",IF(J45&gt;3,"",IF(J45&gt;3,"",""))))</f>
        <v/>
      </c>
      <c r="BL45" s="31">
        <f>IF(J45&gt;19,BK45,IF(J45&gt;11,BJ45,IF(J45&gt;3,BI45,IF(J45=0,"",IF(J45&gt;3,"",BH45)))))</f>
        <v>3</v>
      </c>
      <c r="BM45" s="20" t="s">
        <v>15</v>
      </c>
      <c r="BN45" s="31" t="str">
        <f>IF(J45&gt;19,"",IF(J45&gt;11,"",IF(J45&gt;3,"",2)))</f>
        <v/>
      </c>
      <c r="BO45" s="31">
        <f>IF(J45&gt;19,"",IF(J45&gt;11,"",IF(J45&gt;3,3,IF(J45&gt;3,"",""))))</f>
        <v>3</v>
      </c>
      <c r="BP45" s="31" t="str">
        <f>IF(J45&gt;19,"",IF(J45&gt;11,4,IF(J45&gt;3,"",IF(J45&gt;3,"",""))))</f>
        <v/>
      </c>
      <c r="BQ45" s="31" t="str">
        <f>IF(J45&gt;19,5,IF(J45&gt;11,"",IF(J45&gt;3,"",IF(J45&gt;3,"",""))))</f>
        <v/>
      </c>
      <c r="BR45" s="31">
        <f>IF(J45&gt;19,BQ45,IF(J45&gt;11,BP45,IF(J45&gt;3,BO45,IF(J45=0,"",IF(J45&gt;3,"",BN45)))))</f>
        <v>3</v>
      </c>
      <c r="BS45" s="20" t="s">
        <v>16</v>
      </c>
      <c r="BT45" s="31" t="str">
        <f>IF(J45&gt;20,"",IF(J45&gt;13,"",IF(J45&gt;3,"",2)))</f>
        <v/>
      </c>
      <c r="BU45" s="31">
        <f>IF(J45&gt;20,"",IF(J45&gt;13,"",IF(J45&gt;3,3,IF(J45&gt;3,"",""))))</f>
        <v>3</v>
      </c>
      <c r="BV45" s="31" t="str">
        <f>IF(J45&gt;20,"",IF(J45&gt;13,4,IF(J45&gt;3,"",IF(J45&gt;3,"",""))))</f>
        <v/>
      </c>
      <c r="BW45" s="31" t="str">
        <f>IF(J45&gt;20,5,IF(J45&gt;13,"",IF(J45&gt;3,"",IF(J45&gt;3,"",""))))</f>
        <v/>
      </c>
      <c r="BX45" s="31">
        <f>IF(J45&gt;20,BW45,IF(J45&gt;13,BV45,IF(J45&gt;3,BU45,IF(J45=0,"",IF(J45&gt;3,"",BT45)))))</f>
        <v>3</v>
      </c>
      <c r="BY45" s="20" t="s">
        <v>35</v>
      </c>
      <c r="BZ45" s="31" t="str">
        <f>IF(J45&gt;20,"",IF(J45&gt;13,"",IF(J45&gt;3,"",2)))</f>
        <v/>
      </c>
      <c r="CA45" s="31">
        <f>IF(J45&gt;20,"",IF(J45&gt;13,"",IF(J45&gt;3,3,IF(J45&gt;3,"",""))))</f>
        <v>3</v>
      </c>
      <c r="CB45" s="31" t="str">
        <f>IF(J45&gt;20,"",IF(J45&gt;13,4,IF(J45&gt;3,"",IF(J45&gt;3,"",""))))</f>
        <v/>
      </c>
      <c r="CC45" s="31" t="str">
        <f>IF(J45&gt;20,5,IF(J45&gt;13,"",IF(J45&gt;3,"",IF(J45&gt;3,"",""))))</f>
        <v/>
      </c>
      <c r="CD45" s="31">
        <f>IF(J45&gt;20,CC45,IF(J45&gt;13,CB45,IF(J45&gt;3,CA45,IF(J45=0,"",IF(J45&gt;3,"",BZ45)))))</f>
        <v>3</v>
      </c>
      <c r="CE45" s="20" t="s">
        <v>29</v>
      </c>
      <c r="CF45" s="31" t="str">
        <f>IF(J45&gt;20,"",IF(J45&gt;13,"",IF(J45&gt;3,"",2)))</f>
        <v/>
      </c>
      <c r="CG45" s="31">
        <f>IF(J45&gt;20,"",IF(J45&gt;13,"",IF(J45&gt;3,3,IF(J45&gt;3,"",""))))</f>
        <v>3</v>
      </c>
      <c r="CH45" s="31" t="str">
        <f>IF(J45&gt;20,"",IF(J45&gt;13,4,IF(J45&gt;3,"",IF(J45&gt;3,"",""))))</f>
        <v/>
      </c>
      <c r="CI45" s="31" t="str">
        <f>IF(J45&gt;20,5,IF(J45&gt;13,"",IF(J45&gt;3,"",IF(J45&gt;3,"",""))))</f>
        <v/>
      </c>
      <c r="CJ45" s="31">
        <f>IF(J45&gt;20,CI45,IF(J45&gt;13,CH45,IF(J45&gt;3,CG45,IF(J45=0,"",IF(J45&gt;3,"",CF45)))))</f>
        <v>3</v>
      </c>
      <c r="CK45" s="20" t="s">
        <v>36</v>
      </c>
      <c r="CL45" s="31" t="str">
        <f>IF(J45&gt;20,"",IF(J45&gt;13,"",IF(J45&gt;3,"",2)))</f>
        <v/>
      </c>
      <c r="CM45" s="31">
        <f>IF(J45&gt;20,"",IF(J45&gt;13,"",IF(J45&gt;3,3,IF(J45&gt;3,"",""))))</f>
        <v>3</v>
      </c>
      <c r="CN45" s="31" t="str">
        <f>IF(J45&gt;20,"",IF(J45&gt;13,4,IF(J45&gt;3,"",IF(J45&gt;3,"",""))))</f>
        <v/>
      </c>
      <c r="CO45" s="31" t="str">
        <f>IF(J45&gt;20,5,IF(J45&gt;13,"",IF(J45&gt;3,"",IF(J45&gt;3,"",""))))</f>
        <v/>
      </c>
      <c r="CP45" s="31">
        <f>IF(J45&gt;20,CO45,IF(J45&gt;13,CN45,IF(J45&gt;3,CM45,IF(J45=0,"",IF(J45&gt;3,"",CL45)))))</f>
        <v>3</v>
      </c>
      <c r="CQ45" s="21">
        <f>K45-F45</f>
        <v>49</v>
      </c>
      <c r="CR45" s="22" t="str">
        <f>IF(CQ45=0," ",IF(CQ45&gt;=50, "",IF(D45="ж","не прошла",IF(D45="м","не прошёл"))))</f>
        <v>не прошёл</v>
      </c>
    </row>
    <row r="46" spans="1:96" ht="15" x14ac:dyDescent="0.25">
      <c r="A46" s="23">
        <f>'[1]Впишите фамилии!'!E72</f>
        <v>13</v>
      </c>
      <c r="B46" s="24" t="str">
        <f>'[1]Впишите фамилии!'!F72</f>
        <v>б</v>
      </c>
      <c r="C46" s="23" t="str">
        <f>'[1]Впишите фамилии!'!G72</f>
        <v xml:space="preserve">Свидунович Александр </v>
      </c>
      <c r="D46" s="25" t="str">
        <f>'[1]Впишите фамилии!'!H72</f>
        <v>м</v>
      </c>
      <c r="E46" s="27">
        <v>15</v>
      </c>
      <c r="F46" s="27">
        <v>23</v>
      </c>
      <c r="G46" s="27">
        <v>14</v>
      </c>
      <c r="H46" s="27">
        <v>18</v>
      </c>
      <c r="I46" s="35" t="s">
        <v>14</v>
      </c>
      <c r="J46" s="33">
        <v>17</v>
      </c>
      <c r="K46" s="34">
        <f>E46+F46+G46+H46+J46</f>
        <v>87</v>
      </c>
      <c r="L46" s="30">
        <f>IF(E46&gt;20,AK46,IF(E46&gt;13,AJ46,IF(E46=0,"",IF(E46&gt;3,AI46,IF(E46&gt;3,"",AH46)))))</f>
        <v>4</v>
      </c>
      <c r="M46" s="30">
        <f>IF(F46&gt;17,AP46,IF(F46&gt;11,AO46,IF(F46&gt;3,AN46,IF(F46=0,"",IF(F46&gt;3,"",AM46)))))</f>
        <v>5</v>
      </c>
      <c r="N46" s="30">
        <f>IF(G46&gt;20,AU46,IF(G46&gt;13,AT46,IF(G46&gt;3,AS46,IF(G46=0,"",IF(G46&gt;3,"",AR46)))))</f>
        <v>4</v>
      </c>
      <c r="O46" s="30">
        <f>IF(H46&gt;19,AZ46,IF(H46&gt;11,AY46,IF(H46&gt;3,AX46,IF(H46=0,"",IF(H46&gt;3,"",AW46)))))</f>
        <v>4</v>
      </c>
      <c r="P46" s="30">
        <f>IF(I46="физика",BL46,IF(I46="биология",BF46,IF(I46="химия",BR46,IF(I46="литература",BX46,IF(I46="вс.история",CD46,IF(I46="география",CJ46,IF(I46="иностранный",CP46,"")))))))</f>
        <v>4</v>
      </c>
      <c r="Q46" s="19" t="str">
        <f>IF(I46="биология",J46," " )</f>
        <v xml:space="preserve"> </v>
      </c>
      <c r="R46" s="20">
        <f>IF(I46="физика",J46," " )</f>
        <v>17</v>
      </c>
      <c r="S46" s="20" t="str">
        <f>IF(I46="химия",J46," " )</f>
        <v xml:space="preserve"> </v>
      </c>
      <c r="T46" s="20" t="str">
        <f>IF(I46="литература",J46," " )</f>
        <v xml:space="preserve"> </v>
      </c>
      <c r="U46" s="20" t="str">
        <f>IF(I46="вс.история",J46," " )</f>
        <v xml:space="preserve"> </v>
      </c>
      <c r="V46" s="20" t="str">
        <f>IF(I46="география",J46," " )</f>
        <v xml:space="preserve"> </v>
      </c>
      <c r="W46" s="20" t="str">
        <f>IF(I46="иностранный",J46," " )</f>
        <v xml:space="preserve"> </v>
      </c>
      <c r="X46" s="31" t="str">
        <f t="shared" si="7"/>
        <v/>
      </c>
      <c r="Y46" s="31" t="str">
        <f t="shared" si="8"/>
        <v/>
      </c>
      <c r="Z46" s="31" t="str">
        <f t="shared" si="9"/>
        <v/>
      </c>
      <c r="AA46" s="31" t="str">
        <f t="shared" si="10"/>
        <v/>
      </c>
      <c r="AB46" s="31">
        <f t="shared" si="11"/>
        <v>1</v>
      </c>
      <c r="AC46" s="31" t="str">
        <f t="shared" si="12"/>
        <v/>
      </c>
      <c r="AD46" s="31" t="str">
        <f t="shared" si="13"/>
        <v/>
      </c>
      <c r="AG46" s="20" t="s">
        <v>30</v>
      </c>
      <c r="AH46" s="31" t="str">
        <f>IF(E46&gt;20,"",IF(E46&gt;13,"",IF(E46&gt;3,"",2)))</f>
        <v/>
      </c>
      <c r="AI46" s="31" t="str">
        <f>IF(E46&gt;20,"",IF(E46&gt;13,"",IF(E46&gt;3,3,IF(E46&gt;3,"",""))))</f>
        <v/>
      </c>
      <c r="AJ46" s="31">
        <f>IF(E46&gt;20,"",IF(E46&gt;13,4,IF(E46&gt;3,"",IF(E46&gt;3,"",""))))</f>
        <v>4</v>
      </c>
      <c r="AK46" s="31" t="str">
        <f>IF(E46&gt;20,5,IF(E46&gt;13,"",IF(E46&gt;3,"",IF(E46&gt;3,"",""))))</f>
        <v/>
      </c>
      <c r="AL46" s="20" t="s">
        <v>31</v>
      </c>
      <c r="AM46" s="31" t="str">
        <f>IF(F46&gt;17,"",IF(F46&gt;11,"",IF(F46&gt;3,"",2)))</f>
        <v/>
      </c>
      <c r="AN46" s="31" t="str">
        <f>IF(F46&gt;17,"",IF(F46&gt;11,"",IF(F46&gt;3,3,IF(F46&gt;3,"",""))))</f>
        <v/>
      </c>
      <c r="AO46" s="31" t="str">
        <f>IF(F46&gt;17,"",IF(F46&gt;11,4,IF(F46&gt;3,"",IF(F46&gt;3,"",""))))</f>
        <v/>
      </c>
      <c r="AP46" s="31">
        <f>IF(F46&gt;17,5,IF(F46&gt;11,"",IF(F46&gt;3,"",IF(F46&gt;3,"",""))))</f>
        <v>5</v>
      </c>
      <c r="AQ46" s="20" t="s">
        <v>32</v>
      </c>
      <c r="AR46" s="31" t="str">
        <f>IF(G46&gt;20,"",IF(G46&gt;13,"",IF(G46&gt;3,"",2)))</f>
        <v/>
      </c>
      <c r="AS46" s="31" t="str">
        <f>IF(G46&gt;20,"",IF(G46&gt;13,"",IF(G46&gt;3,3,IF(G46&gt;3,"",""))))</f>
        <v/>
      </c>
      <c r="AT46" s="31">
        <f>IF(G46&gt;20,"",IF(G46&gt;13,4,IF(G46&gt;3,"",IF(G46&gt;3,"",""))))</f>
        <v>4</v>
      </c>
      <c r="AU46" s="31" t="str">
        <f>IF(G46&gt;20,5,IF(G46&gt;13,"",IF(G46&gt;3,"",IF(G46&gt;3,"",""))))</f>
        <v/>
      </c>
      <c r="AV46" s="20" t="s">
        <v>33</v>
      </c>
      <c r="AW46" s="31" t="str">
        <f>IF(H46&gt;19,"",IF(H46&gt;11,"",IF(H46&gt;3,"",2)))</f>
        <v/>
      </c>
      <c r="AX46" s="31" t="str">
        <f>IF(H46&gt;19,"",IF(H46&gt;11,"",IF(H46&gt;3,3,IF(H46&gt;3,"",""))))</f>
        <v/>
      </c>
      <c r="AY46" s="31">
        <f>IF(H46&gt;19,"",IF(H46&gt;11,4,IF(H46&gt;3,"",IF(H46&gt;3,"",""))))</f>
        <v>4</v>
      </c>
      <c r="AZ46" s="31" t="str">
        <f>IF(H46&gt;19,5,IF(H46&gt;11,"",IF(H46&gt;3,"",IF(H46&gt;3,"",""))))</f>
        <v/>
      </c>
      <c r="BA46" s="20" t="s">
        <v>34</v>
      </c>
      <c r="BB46" s="31" t="str">
        <f>IF(J46&gt;20,"",IF(J46&gt;13,"",IF(J46&gt;3,"",2)))</f>
        <v/>
      </c>
      <c r="BC46" s="31" t="str">
        <f>IF(J46&gt;20,"",IF(J46&gt;13,"",IF(J46&gt;3,3,IF(J46&gt;3,"",""))))</f>
        <v/>
      </c>
      <c r="BD46" s="31">
        <f>IF(J46&gt;20,"",IF(J46&gt;13,4,IF(J46&gt;3,"",IF(J46&gt;3,"",""))))</f>
        <v>4</v>
      </c>
      <c r="BE46" s="31" t="str">
        <f>IF(J46&gt;20,5,IF(J46&gt;13,"",IF(J46&gt;3,"",IF(J46&gt;3,"",""))))</f>
        <v/>
      </c>
      <c r="BF46" s="31">
        <f>IF(J46&gt;20,BE46,IF(J46&gt;13,BD46,IF(J46&gt;3,BC46,IF(J46=0,"",IF(J46&gt;3,"",BB46)))))</f>
        <v>4</v>
      </c>
      <c r="BG46" s="20" t="s">
        <v>14</v>
      </c>
      <c r="BH46" s="31" t="str">
        <f>IF(J46&gt;19,"",IF(J46&gt;11,"",IF(J46&gt;3,"",2)))</f>
        <v/>
      </c>
      <c r="BI46" s="31" t="str">
        <f>IF(J46&gt;19,"",IF(J46&gt;11,"",IF(J46&gt;3,3,IF(J46&gt;3,"",""))))</f>
        <v/>
      </c>
      <c r="BJ46" s="31">
        <f>IF(J46&gt;19,"",IF(J46&gt;11,4,IF(J46&gt;3,"",IF(J46&gt;3,"",""))))</f>
        <v>4</v>
      </c>
      <c r="BK46" s="31" t="str">
        <f>IF(J46&gt;19,5,IF(J46&gt;11,"",IF(J46&gt;3,"",IF(J46&gt;3,"",""))))</f>
        <v/>
      </c>
      <c r="BL46" s="31">
        <f>IF(J46&gt;19,BK46,IF(J46&gt;11,BJ46,IF(J46&gt;3,BI46,IF(J46=0,"",IF(J46&gt;3,"",BH46)))))</f>
        <v>4</v>
      </c>
      <c r="BM46" s="20" t="s">
        <v>15</v>
      </c>
      <c r="BN46" s="31" t="str">
        <f>IF(J46&gt;19,"",IF(J46&gt;11,"",IF(J46&gt;3,"",2)))</f>
        <v/>
      </c>
      <c r="BO46" s="31" t="str">
        <f>IF(J46&gt;19,"",IF(J46&gt;11,"",IF(J46&gt;3,3,IF(J46&gt;3,"",""))))</f>
        <v/>
      </c>
      <c r="BP46" s="31">
        <f>IF(J46&gt;19,"",IF(J46&gt;11,4,IF(J46&gt;3,"",IF(J46&gt;3,"",""))))</f>
        <v>4</v>
      </c>
      <c r="BQ46" s="31" t="str">
        <f>IF(J46&gt;19,5,IF(J46&gt;11,"",IF(J46&gt;3,"",IF(J46&gt;3,"",""))))</f>
        <v/>
      </c>
      <c r="BR46" s="31">
        <f>IF(J46&gt;19,BQ46,IF(J46&gt;11,BP46,IF(J46&gt;3,BO46,IF(J46=0,"",IF(J46&gt;3,"",BN46)))))</f>
        <v>4</v>
      </c>
      <c r="BS46" s="20" t="s">
        <v>16</v>
      </c>
      <c r="BT46" s="31" t="str">
        <f>IF(J46&gt;20,"",IF(J46&gt;13,"",IF(J46&gt;3,"",2)))</f>
        <v/>
      </c>
      <c r="BU46" s="31" t="str">
        <f>IF(J46&gt;20,"",IF(J46&gt;13,"",IF(J46&gt;3,3,IF(J46&gt;3,"",""))))</f>
        <v/>
      </c>
      <c r="BV46" s="31">
        <f>IF(J46&gt;20,"",IF(J46&gt;13,4,IF(J46&gt;3,"",IF(J46&gt;3,"",""))))</f>
        <v>4</v>
      </c>
      <c r="BW46" s="31" t="str">
        <f>IF(J46&gt;20,5,IF(J46&gt;13,"",IF(J46&gt;3,"",IF(J46&gt;3,"",""))))</f>
        <v/>
      </c>
      <c r="BX46" s="31">
        <f>IF(J46&gt;20,BW46,IF(J46&gt;13,BV46,IF(J46&gt;3,BU46,IF(J46=0,"",IF(J46&gt;3,"",BT46)))))</f>
        <v>4</v>
      </c>
      <c r="BY46" s="20" t="s">
        <v>35</v>
      </c>
      <c r="BZ46" s="31" t="str">
        <f>IF(J46&gt;20,"",IF(J46&gt;13,"",IF(J46&gt;3,"",2)))</f>
        <v/>
      </c>
      <c r="CA46" s="31" t="str">
        <f>IF(J46&gt;20,"",IF(J46&gt;13,"",IF(J46&gt;3,3,IF(J46&gt;3,"",""))))</f>
        <v/>
      </c>
      <c r="CB46" s="31">
        <f>IF(J46&gt;20,"",IF(J46&gt;13,4,IF(J46&gt;3,"",IF(J46&gt;3,"",""))))</f>
        <v>4</v>
      </c>
      <c r="CC46" s="31" t="str">
        <f>IF(J46&gt;20,5,IF(J46&gt;13,"",IF(J46&gt;3,"",IF(J46&gt;3,"",""))))</f>
        <v/>
      </c>
      <c r="CD46" s="31">
        <f>IF(J46&gt;20,CC46,IF(J46&gt;13,CB46,IF(J46&gt;3,CA46,IF(J46=0,"",IF(J46&gt;3,"",BZ46)))))</f>
        <v>4</v>
      </c>
      <c r="CE46" s="20" t="s">
        <v>29</v>
      </c>
      <c r="CF46" s="31" t="str">
        <f>IF(J46&gt;20,"",IF(J46&gt;13,"",IF(J46&gt;3,"",2)))</f>
        <v/>
      </c>
      <c r="CG46" s="31" t="str">
        <f>IF(J46&gt;20,"",IF(J46&gt;13,"",IF(J46&gt;3,3,IF(J46&gt;3,"",""))))</f>
        <v/>
      </c>
      <c r="CH46" s="31">
        <f>IF(J46&gt;20,"",IF(J46&gt;13,4,IF(J46&gt;3,"",IF(J46&gt;3,"",""))))</f>
        <v>4</v>
      </c>
      <c r="CI46" s="31" t="str">
        <f>IF(J46&gt;20,5,IF(J46&gt;13,"",IF(J46&gt;3,"",IF(J46&gt;3,"",""))))</f>
        <v/>
      </c>
      <c r="CJ46" s="31">
        <f>IF(J46&gt;20,CI46,IF(J46&gt;13,CH46,IF(J46&gt;3,CG46,IF(J46=0,"",IF(J46&gt;3,"",CF46)))))</f>
        <v>4</v>
      </c>
      <c r="CK46" s="20" t="s">
        <v>36</v>
      </c>
      <c r="CL46" s="31" t="str">
        <f>IF(J46&gt;20,"",IF(J46&gt;13,"",IF(J46&gt;3,"",2)))</f>
        <v/>
      </c>
      <c r="CM46" s="31" t="str">
        <f>IF(J46&gt;20,"",IF(J46&gt;13,"",IF(J46&gt;3,3,IF(J46&gt;3,"",""))))</f>
        <v/>
      </c>
      <c r="CN46" s="31">
        <f>IF(J46&gt;20,"",IF(J46&gt;13,4,IF(J46&gt;3,"",IF(J46&gt;3,"",""))))</f>
        <v>4</v>
      </c>
      <c r="CO46" s="31" t="str">
        <f>IF(J46&gt;20,5,IF(J46&gt;13,"",IF(J46&gt;3,"",IF(J46&gt;3,"",""))))</f>
        <v/>
      </c>
      <c r="CP46" s="31">
        <f>IF(J46&gt;20,CO46,IF(J46&gt;13,CN46,IF(J46&gt;3,CM46,IF(J46=0,"",IF(J46&gt;3,"",CL46)))))</f>
        <v>4</v>
      </c>
      <c r="CQ46" s="21">
        <f>K46-F46</f>
        <v>64</v>
      </c>
      <c r="CR46" s="22" t="str">
        <f>IF(CQ46=0," ",IF(CQ46&gt;=50, "",IF(D46="ж","не прошла",IF(D46="м","не прошёл"))))</f>
        <v/>
      </c>
    </row>
    <row r="47" spans="1:96" ht="15" x14ac:dyDescent="0.25">
      <c r="A47" s="23">
        <f>'[1]Впишите фамилии!'!E73</f>
        <v>14</v>
      </c>
      <c r="B47" s="24" t="str">
        <f>'[1]Впишите фамилии!'!F73</f>
        <v>б</v>
      </c>
      <c r="C47" s="23" t="str">
        <f>'[1]Впишите фамилии!'!G73</f>
        <v xml:space="preserve">Семенова Милена </v>
      </c>
      <c r="D47" s="25" t="str">
        <f>'[1]Впишите фамилии!'!H73</f>
        <v>ж</v>
      </c>
      <c r="E47" s="27">
        <v>15</v>
      </c>
      <c r="F47" s="27">
        <v>15</v>
      </c>
      <c r="G47" s="27">
        <v>15</v>
      </c>
      <c r="H47" s="27">
        <v>4</v>
      </c>
      <c r="I47" s="35" t="s">
        <v>29</v>
      </c>
      <c r="J47" s="33">
        <v>14</v>
      </c>
      <c r="K47" s="34">
        <f>E47+F47+G47+H47+J47</f>
        <v>63</v>
      </c>
      <c r="L47" s="30">
        <f>IF(E47&gt;20,AK47,IF(E47&gt;13,AJ47,IF(E47=0,"",IF(E47&gt;3,AI47,IF(E47&gt;3,"",AH47)))))</f>
        <v>4</v>
      </c>
      <c r="M47" s="30">
        <f>IF(F47&gt;17,AP47,IF(F47&gt;11,AO47,IF(F47&gt;3,AN47,IF(F47=0,"",IF(F47&gt;3,"",AM47)))))</f>
        <v>4</v>
      </c>
      <c r="N47" s="30">
        <f>IF(G47&gt;20,AU47,IF(G47&gt;13,AT47,IF(G47&gt;3,AS47,IF(G47=0,"",IF(G47&gt;3,"",AR47)))))</f>
        <v>4</v>
      </c>
      <c r="O47" s="30">
        <f>IF(H47&gt;19,AZ47,IF(H47&gt;11,AY47,IF(H47&gt;3,AX47,IF(H47=0,"",IF(H47&gt;3,"",AW47)))))</f>
        <v>3</v>
      </c>
      <c r="P47" s="30">
        <f>IF(I47="физика",BL47,IF(I47="биология",BF47,IF(I47="химия",BR47,IF(I47="литература",BX47,IF(I47="вс.история",CD47,IF(I47="география",CJ47,IF(I47="иностранный",CP47,"")))))))</f>
        <v>4</v>
      </c>
      <c r="Q47" s="19" t="str">
        <f>IF(I47="биология",J47," " )</f>
        <v xml:space="preserve"> </v>
      </c>
      <c r="R47" s="20" t="str">
        <f>IF(I47="физика",J47," " )</f>
        <v xml:space="preserve"> </v>
      </c>
      <c r="S47" s="20" t="str">
        <f>IF(I47="химия",J47," " )</f>
        <v xml:space="preserve"> </v>
      </c>
      <c r="T47" s="20" t="str">
        <f>IF(I47="литература",J47," " )</f>
        <v xml:space="preserve"> </v>
      </c>
      <c r="U47" s="20" t="str">
        <f>IF(I47="вс.история",J47," " )</f>
        <v xml:space="preserve"> </v>
      </c>
      <c r="V47" s="20">
        <f>IF(I47="география",J47," " )</f>
        <v>14</v>
      </c>
      <c r="W47" s="20" t="str">
        <f>IF(I47="иностранный",J47," " )</f>
        <v xml:space="preserve"> </v>
      </c>
      <c r="X47" s="31" t="str">
        <f t="shared" si="7"/>
        <v/>
      </c>
      <c r="Y47" s="31" t="str">
        <f t="shared" si="8"/>
        <v/>
      </c>
      <c r="Z47" s="31">
        <f t="shared" si="9"/>
        <v>1</v>
      </c>
      <c r="AA47" s="31" t="str">
        <f t="shared" si="10"/>
        <v/>
      </c>
      <c r="AB47" s="31" t="str">
        <f t="shared" si="11"/>
        <v/>
      </c>
      <c r="AC47" s="31" t="str">
        <f t="shared" si="12"/>
        <v/>
      </c>
      <c r="AD47" s="31" t="str">
        <f t="shared" si="13"/>
        <v/>
      </c>
      <c r="AG47" s="20" t="s">
        <v>30</v>
      </c>
      <c r="AH47" s="31" t="str">
        <f>IF(E47&gt;20,"",IF(E47&gt;13,"",IF(E47&gt;3,"",2)))</f>
        <v/>
      </c>
      <c r="AI47" s="31" t="str">
        <f>IF(E47&gt;20,"",IF(E47&gt;13,"",IF(E47&gt;3,3,IF(E47&gt;3,"",""))))</f>
        <v/>
      </c>
      <c r="AJ47" s="31">
        <f>IF(E47&gt;20,"",IF(E47&gt;13,4,IF(E47&gt;3,"",IF(E47&gt;3,"",""))))</f>
        <v>4</v>
      </c>
      <c r="AK47" s="31" t="str">
        <f>IF(E47&gt;20,5,IF(E47&gt;13,"",IF(E47&gt;3,"",IF(E47&gt;3,"",""))))</f>
        <v/>
      </c>
      <c r="AL47" s="20" t="s">
        <v>31</v>
      </c>
      <c r="AM47" s="31" t="str">
        <f>IF(F47&gt;17,"",IF(F47&gt;11,"",IF(F47&gt;3,"",2)))</f>
        <v/>
      </c>
      <c r="AN47" s="31" t="str">
        <f>IF(F47&gt;17,"",IF(F47&gt;11,"",IF(F47&gt;3,3,IF(F47&gt;3,"",""))))</f>
        <v/>
      </c>
      <c r="AO47" s="31">
        <f>IF(F47&gt;17,"",IF(F47&gt;11,4,IF(F47&gt;3,"",IF(F47&gt;3,"",""))))</f>
        <v>4</v>
      </c>
      <c r="AP47" s="31" t="str">
        <f>IF(F47&gt;17,5,IF(F47&gt;11,"",IF(F47&gt;3,"",IF(F47&gt;3,"",""))))</f>
        <v/>
      </c>
      <c r="AQ47" s="20" t="s">
        <v>32</v>
      </c>
      <c r="AR47" s="31" t="str">
        <f>IF(G47&gt;20,"",IF(G47&gt;13,"",IF(G47&gt;3,"",2)))</f>
        <v/>
      </c>
      <c r="AS47" s="31" t="str">
        <f>IF(G47&gt;20,"",IF(G47&gt;13,"",IF(G47&gt;3,3,IF(G47&gt;3,"",""))))</f>
        <v/>
      </c>
      <c r="AT47" s="31">
        <f>IF(G47&gt;20,"",IF(G47&gt;13,4,IF(G47&gt;3,"",IF(G47&gt;3,"",""))))</f>
        <v>4</v>
      </c>
      <c r="AU47" s="31" t="str">
        <f>IF(G47&gt;20,5,IF(G47&gt;13,"",IF(G47&gt;3,"",IF(G47&gt;3,"",""))))</f>
        <v/>
      </c>
      <c r="AV47" s="20" t="s">
        <v>33</v>
      </c>
      <c r="AW47" s="31" t="str">
        <f>IF(H47&gt;19,"",IF(H47&gt;11,"",IF(H47&gt;3,"",2)))</f>
        <v/>
      </c>
      <c r="AX47" s="31">
        <f>IF(H47&gt;19,"",IF(H47&gt;11,"",IF(H47&gt;3,3,IF(H47&gt;3,"",""))))</f>
        <v>3</v>
      </c>
      <c r="AY47" s="31" t="str">
        <f>IF(H47&gt;19,"",IF(H47&gt;11,4,IF(H47&gt;3,"",IF(H47&gt;3,"",""))))</f>
        <v/>
      </c>
      <c r="AZ47" s="31" t="str">
        <f>IF(H47&gt;19,5,IF(H47&gt;11,"",IF(H47&gt;3,"",IF(H47&gt;3,"",""))))</f>
        <v/>
      </c>
      <c r="BA47" s="20" t="s">
        <v>34</v>
      </c>
      <c r="BB47" s="31" t="str">
        <f>IF(J47&gt;20,"",IF(J47&gt;13,"",IF(J47&gt;3,"",2)))</f>
        <v/>
      </c>
      <c r="BC47" s="31" t="str">
        <f>IF(J47&gt;20,"",IF(J47&gt;13,"",IF(J47&gt;3,3,IF(J47&gt;3,"",""))))</f>
        <v/>
      </c>
      <c r="BD47" s="31">
        <f>IF(J47&gt;20,"",IF(J47&gt;13,4,IF(J47&gt;3,"",IF(J47&gt;3,"",""))))</f>
        <v>4</v>
      </c>
      <c r="BE47" s="31" t="str">
        <f>IF(J47&gt;20,5,IF(J47&gt;13,"",IF(J47&gt;3,"",IF(J47&gt;3,"",""))))</f>
        <v/>
      </c>
      <c r="BF47" s="31">
        <f>IF(J47&gt;20,BE47,IF(J47&gt;13,BD47,IF(J47&gt;3,BC47,IF(J47=0,"",IF(J47&gt;3,"",BB47)))))</f>
        <v>4</v>
      </c>
      <c r="BG47" s="20" t="s">
        <v>14</v>
      </c>
      <c r="BH47" s="31" t="str">
        <f>IF(J47&gt;19,"",IF(J47&gt;11,"",IF(J47&gt;3,"",2)))</f>
        <v/>
      </c>
      <c r="BI47" s="31" t="str">
        <f>IF(J47&gt;19,"",IF(J47&gt;11,"",IF(J47&gt;3,3,IF(J47&gt;3,"",""))))</f>
        <v/>
      </c>
      <c r="BJ47" s="31">
        <f>IF(J47&gt;19,"",IF(J47&gt;11,4,IF(J47&gt;3,"",IF(J47&gt;3,"",""))))</f>
        <v>4</v>
      </c>
      <c r="BK47" s="31" t="str">
        <f>IF(J47&gt;19,5,IF(J47&gt;11,"",IF(J47&gt;3,"",IF(J47&gt;3,"",""))))</f>
        <v/>
      </c>
      <c r="BL47" s="31">
        <f>IF(J47&gt;19,BK47,IF(J47&gt;11,BJ47,IF(J47&gt;3,BI47,IF(J47=0,"",IF(J47&gt;3,"",BH47)))))</f>
        <v>4</v>
      </c>
      <c r="BM47" s="20" t="s">
        <v>15</v>
      </c>
      <c r="BN47" s="31" t="str">
        <f>IF(J47&gt;19,"",IF(J47&gt;11,"",IF(J47&gt;3,"",2)))</f>
        <v/>
      </c>
      <c r="BO47" s="31" t="str">
        <f>IF(J47&gt;19,"",IF(J47&gt;11,"",IF(J47&gt;3,3,IF(J47&gt;3,"",""))))</f>
        <v/>
      </c>
      <c r="BP47" s="31">
        <f>IF(J47&gt;19,"",IF(J47&gt;11,4,IF(J47&gt;3,"",IF(J47&gt;3,"",""))))</f>
        <v>4</v>
      </c>
      <c r="BQ47" s="31" t="str">
        <f>IF(J47&gt;19,5,IF(J47&gt;11,"",IF(J47&gt;3,"",IF(J47&gt;3,"",""))))</f>
        <v/>
      </c>
      <c r="BR47" s="31">
        <f>IF(J47&gt;19,BQ47,IF(J47&gt;11,BP47,IF(J47&gt;3,BO47,IF(J47=0,"",IF(J47&gt;3,"",BN47)))))</f>
        <v>4</v>
      </c>
      <c r="BS47" s="20" t="s">
        <v>16</v>
      </c>
      <c r="BT47" s="31" t="str">
        <f>IF(J47&gt;20,"",IF(J47&gt;13,"",IF(J47&gt;3,"",2)))</f>
        <v/>
      </c>
      <c r="BU47" s="31" t="str">
        <f>IF(J47&gt;20,"",IF(J47&gt;13,"",IF(J47&gt;3,3,IF(J47&gt;3,"",""))))</f>
        <v/>
      </c>
      <c r="BV47" s="31">
        <f>IF(J47&gt;20,"",IF(J47&gt;13,4,IF(J47&gt;3,"",IF(J47&gt;3,"",""))))</f>
        <v>4</v>
      </c>
      <c r="BW47" s="31" t="str">
        <f>IF(J47&gt;20,5,IF(J47&gt;13,"",IF(J47&gt;3,"",IF(J47&gt;3,"",""))))</f>
        <v/>
      </c>
      <c r="BX47" s="31">
        <f>IF(J47&gt;20,BW47,IF(J47&gt;13,BV47,IF(J47&gt;3,BU47,IF(J47=0,"",IF(J47&gt;3,"",BT47)))))</f>
        <v>4</v>
      </c>
      <c r="BY47" s="20" t="s">
        <v>35</v>
      </c>
      <c r="BZ47" s="31" t="str">
        <f>IF(J47&gt;20,"",IF(J47&gt;13,"",IF(J47&gt;3,"",2)))</f>
        <v/>
      </c>
      <c r="CA47" s="31" t="str">
        <f>IF(J47&gt;20,"",IF(J47&gt;13,"",IF(J47&gt;3,3,IF(J47&gt;3,"",""))))</f>
        <v/>
      </c>
      <c r="CB47" s="31">
        <f>IF(J47&gt;20,"",IF(J47&gt;13,4,IF(J47&gt;3,"",IF(J47&gt;3,"",""))))</f>
        <v>4</v>
      </c>
      <c r="CC47" s="31" t="str">
        <f>IF(J47&gt;20,5,IF(J47&gt;13,"",IF(J47&gt;3,"",IF(J47&gt;3,"",""))))</f>
        <v/>
      </c>
      <c r="CD47" s="31">
        <f>IF(J47&gt;20,CC47,IF(J47&gt;13,CB47,IF(J47&gt;3,CA47,IF(J47=0,"",IF(J47&gt;3,"",BZ47)))))</f>
        <v>4</v>
      </c>
      <c r="CE47" s="20" t="s">
        <v>29</v>
      </c>
      <c r="CF47" s="31" t="str">
        <f>IF(J47&gt;20,"",IF(J47&gt;13,"",IF(J47&gt;3,"",2)))</f>
        <v/>
      </c>
      <c r="CG47" s="31" t="str">
        <f>IF(J47&gt;20,"",IF(J47&gt;13,"",IF(J47&gt;3,3,IF(J47&gt;3,"",""))))</f>
        <v/>
      </c>
      <c r="CH47" s="31">
        <f>IF(J47&gt;20,"",IF(J47&gt;13,4,IF(J47&gt;3,"",IF(J47&gt;3,"",""))))</f>
        <v>4</v>
      </c>
      <c r="CI47" s="31" t="str">
        <f>IF(J47&gt;20,5,IF(J47&gt;13,"",IF(J47&gt;3,"",IF(J47&gt;3,"",""))))</f>
        <v/>
      </c>
      <c r="CJ47" s="31">
        <f>IF(J47&gt;20,CI47,IF(J47&gt;13,CH47,IF(J47&gt;3,CG47,IF(J47=0,"",IF(J47&gt;3,"",CF47)))))</f>
        <v>4</v>
      </c>
      <c r="CK47" s="20" t="s">
        <v>36</v>
      </c>
      <c r="CL47" s="31" t="str">
        <f>IF(J47&gt;20,"",IF(J47&gt;13,"",IF(J47&gt;3,"",2)))</f>
        <v/>
      </c>
      <c r="CM47" s="31" t="str">
        <f>IF(J47&gt;20,"",IF(J47&gt;13,"",IF(J47&gt;3,3,IF(J47&gt;3,"",""))))</f>
        <v/>
      </c>
      <c r="CN47" s="31">
        <f>IF(J47&gt;20,"",IF(J47&gt;13,4,IF(J47&gt;3,"",IF(J47&gt;3,"",""))))</f>
        <v>4</v>
      </c>
      <c r="CO47" s="31" t="str">
        <f>IF(J47&gt;20,5,IF(J47&gt;13,"",IF(J47&gt;3,"",IF(J47&gt;3,"",""))))</f>
        <v/>
      </c>
      <c r="CP47" s="31">
        <f>IF(J47&gt;20,CO47,IF(J47&gt;13,CN47,IF(J47&gt;3,CM47,IF(J47=0,"",IF(J47&gt;3,"",CL47)))))</f>
        <v>4</v>
      </c>
      <c r="CQ47" s="21">
        <f>K47-F47</f>
        <v>48</v>
      </c>
      <c r="CR47" s="22" t="str">
        <f>IF(CQ47=0," ",IF(CQ47&gt;=50, "",IF(D47="ж","не прошла",IF(D47="м","не прошёл"))))</f>
        <v>не прошла</v>
      </c>
    </row>
    <row r="48" spans="1:96" ht="15" x14ac:dyDescent="0.25">
      <c r="A48" s="23">
        <f>'[1]Впишите фамилии!'!E74</f>
        <v>15</v>
      </c>
      <c r="B48" s="24" t="str">
        <f>'[1]Впишите фамилии!'!F74</f>
        <v>б</v>
      </c>
      <c r="C48" s="23" t="str">
        <f>'[1]Впишите фамилии!'!G74</f>
        <v xml:space="preserve">Стрельникова Вероника </v>
      </c>
      <c r="D48" s="25" t="str">
        <f>'[1]Впишите фамилии!'!H74</f>
        <v>ж</v>
      </c>
      <c r="E48" s="27">
        <v>16</v>
      </c>
      <c r="F48" s="27">
        <v>14</v>
      </c>
      <c r="G48" s="27">
        <v>10</v>
      </c>
      <c r="H48" s="27">
        <v>7</v>
      </c>
      <c r="I48" s="35" t="s">
        <v>29</v>
      </c>
      <c r="J48" s="33">
        <v>10</v>
      </c>
      <c r="K48" s="34">
        <f>E48+F48+G48+H48+J48</f>
        <v>57</v>
      </c>
      <c r="L48" s="30">
        <f>IF(E48&gt;20,AK48,IF(E48&gt;13,AJ48,IF(E48=0,"",IF(E48&gt;3,AI48,IF(E48&gt;3,"",AH48)))))</f>
        <v>4</v>
      </c>
      <c r="M48" s="30">
        <f>IF(F48&gt;17,AP48,IF(F48&gt;11,AO48,IF(F48&gt;3,AN48,IF(F48=0,"",IF(F48&gt;3,"",AM48)))))</f>
        <v>4</v>
      </c>
      <c r="N48" s="30">
        <f>IF(G48&gt;20,AU48,IF(G48&gt;13,AT48,IF(G48&gt;3,AS48,IF(G48=0,"",IF(G48&gt;3,"",AR48)))))</f>
        <v>3</v>
      </c>
      <c r="O48" s="30">
        <f>IF(H48&gt;19,AZ48,IF(H48&gt;11,AY48,IF(H48&gt;3,AX48,IF(H48=0,"",IF(H48&gt;3,"",AW48)))))</f>
        <v>3</v>
      </c>
      <c r="P48" s="30">
        <f>IF(I48="физика",BL48,IF(I48="биология",BF48,IF(I48="химия",BR48,IF(I48="литература",BX48,IF(I48="вс.история",CD48,IF(I48="география",CJ48,IF(I48="иностранный",CP48,"")))))))</f>
        <v>3</v>
      </c>
      <c r="Q48" s="19" t="str">
        <f>IF(I48="биология",J48," " )</f>
        <v xml:space="preserve"> </v>
      </c>
      <c r="R48" s="20" t="str">
        <f>IF(I48="физика",J48," " )</f>
        <v xml:space="preserve"> </v>
      </c>
      <c r="S48" s="20" t="str">
        <f>IF(I48="химия",J48," " )</f>
        <v xml:space="preserve"> </v>
      </c>
      <c r="T48" s="20" t="str">
        <f>IF(I48="литература",J48," " )</f>
        <v xml:space="preserve"> </v>
      </c>
      <c r="U48" s="20" t="str">
        <f>IF(I48="вс.история",J48," " )</f>
        <v xml:space="preserve"> </v>
      </c>
      <c r="V48" s="20">
        <f>IF(I48="география",J48," " )</f>
        <v>10</v>
      </c>
      <c r="W48" s="20" t="str">
        <f>IF(I48="иностранный",J48," " )</f>
        <v xml:space="preserve"> </v>
      </c>
      <c r="X48" s="31" t="str">
        <f t="shared" si="7"/>
        <v/>
      </c>
      <c r="Y48" s="31">
        <f t="shared" si="8"/>
        <v>1</v>
      </c>
      <c r="Z48" s="31" t="str">
        <f t="shared" si="9"/>
        <v/>
      </c>
      <c r="AA48" s="31" t="str">
        <f t="shared" si="10"/>
        <v/>
      </c>
      <c r="AB48" s="31" t="str">
        <f t="shared" si="11"/>
        <v/>
      </c>
      <c r="AC48" s="31" t="str">
        <f t="shared" si="12"/>
        <v/>
      </c>
      <c r="AD48" s="31" t="str">
        <f t="shared" si="13"/>
        <v/>
      </c>
      <c r="AG48" s="20" t="s">
        <v>30</v>
      </c>
      <c r="AH48" s="31" t="str">
        <f>IF(E48&gt;20,"",IF(E48&gt;13,"",IF(E48&gt;3,"",2)))</f>
        <v/>
      </c>
      <c r="AI48" s="31" t="str">
        <f>IF(E48&gt;20,"",IF(E48&gt;13,"",IF(E48&gt;3,3,IF(E48&gt;3,"",""))))</f>
        <v/>
      </c>
      <c r="AJ48" s="31">
        <f>IF(E48&gt;20,"",IF(E48&gt;13,4,IF(E48&gt;3,"",IF(E48&gt;3,"",""))))</f>
        <v>4</v>
      </c>
      <c r="AK48" s="31" t="str">
        <f>IF(E48&gt;20,5,IF(E48&gt;13,"",IF(E48&gt;3,"",IF(E48&gt;3,"",""))))</f>
        <v/>
      </c>
      <c r="AL48" s="20" t="s">
        <v>31</v>
      </c>
      <c r="AM48" s="31" t="str">
        <f>IF(F48&gt;17,"",IF(F48&gt;11,"",IF(F48&gt;3,"",2)))</f>
        <v/>
      </c>
      <c r="AN48" s="31" t="str">
        <f>IF(F48&gt;17,"",IF(F48&gt;11,"",IF(F48&gt;3,3,IF(F48&gt;3,"",""))))</f>
        <v/>
      </c>
      <c r="AO48" s="31">
        <f>IF(F48&gt;17,"",IF(F48&gt;11,4,IF(F48&gt;3,"",IF(F48&gt;3,"",""))))</f>
        <v>4</v>
      </c>
      <c r="AP48" s="31" t="str">
        <f>IF(F48&gt;17,5,IF(F48&gt;11,"",IF(F48&gt;3,"",IF(F48&gt;3,"",""))))</f>
        <v/>
      </c>
      <c r="AQ48" s="20" t="s">
        <v>32</v>
      </c>
      <c r="AR48" s="31" t="str">
        <f>IF(G48&gt;20,"",IF(G48&gt;13,"",IF(G48&gt;3,"",2)))</f>
        <v/>
      </c>
      <c r="AS48" s="31">
        <f>IF(G48&gt;20,"",IF(G48&gt;13,"",IF(G48&gt;3,3,IF(G48&gt;3,"",""))))</f>
        <v>3</v>
      </c>
      <c r="AT48" s="31" t="str">
        <f>IF(G48&gt;20,"",IF(G48&gt;13,4,IF(G48&gt;3,"",IF(G48&gt;3,"",""))))</f>
        <v/>
      </c>
      <c r="AU48" s="31" t="str">
        <f>IF(G48&gt;20,5,IF(G48&gt;13,"",IF(G48&gt;3,"",IF(G48&gt;3,"",""))))</f>
        <v/>
      </c>
      <c r="AV48" s="20" t="s">
        <v>33</v>
      </c>
      <c r="AW48" s="31" t="str">
        <f>IF(H48&gt;19,"",IF(H48&gt;11,"",IF(H48&gt;3,"",2)))</f>
        <v/>
      </c>
      <c r="AX48" s="31">
        <f>IF(H48&gt;19,"",IF(H48&gt;11,"",IF(H48&gt;3,3,IF(H48&gt;3,"",""))))</f>
        <v>3</v>
      </c>
      <c r="AY48" s="31" t="str">
        <f>IF(H48&gt;19,"",IF(H48&gt;11,4,IF(H48&gt;3,"",IF(H48&gt;3,"",""))))</f>
        <v/>
      </c>
      <c r="AZ48" s="31" t="str">
        <f>IF(H48&gt;19,5,IF(H48&gt;11,"",IF(H48&gt;3,"",IF(H48&gt;3,"",""))))</f>
        <v/>
      </c>
      <c r="BA48" s="20" t="s">
        <v>34</v>
      </c>
      <c r="BB48" s="31" t="str">
        <f>IF(J48&gt;20,"",IF(J48&gt;13,"",IF(J48&gt;3,"",2)))</f>
        <v/>
      </c>
      <c r="BC48" s="31">
        <f>IF(J48&gt;20,"",IF(J48&gt;13,"",IF(J48&gt;3,3,IF(J48&gt;3,"",""))))</f>
        <v>3</v>
      </c>
      <c r="BD48" s="31" t="str">
        <f>IF(J48&gt;20,"",IF(J48&gt;13,4,IF(J48&gt;3,"",IF(J48&gt;3,"",""))))</f>
        <v/>
      </c>
      <c r="BE48" s="31" t="str">
        <f>IF(J48&gt;20,5,IF(J48&gt;13,"",IF(J48&gt;3,"",IF(J48&gt;3,"",""))))</f>
        <v/>
      </c>
      <c r="BF48" s="31">
        <f>IF(J48&gt;20,BE48,IF(J48&gt;13,BD48,IF(J48&gt;3,BC48,IF(J48=0,"",IF(J48&gt;3,"",BB48)))))</f>
        <v>3</v>
      </c>
      <c r="BG48" s="20" t="s">
        <v>14</v>
      </c>
      <c r="BH48" s="31" t="str">
        <f>IF(J48&gt;19,"",IF(J48&gt;11,"",IF(J48&gt;3,"",2)))</f>
        <v/>
      </c>
      <c r="BI48" s="31">
        <f>IF(J48&gt;19,"",IF(J48&gt;11,"",IF(J48&gt;3,3,IF(J48&gt;3,"",""))))</f>
        <v>3</v>
      </c>
      <c r="BJ48" s="31" t="str">
        <f>IF(J48&gt;19,"",IF(J48&gt;11,4,IF(J48&gt;3,"",IF(J48&gt;3,"",""))))</f>
        <v/>
      </c>
      <c r="BK48" s="31" t="str">
        <f>IF(J48&gt;19,5,IF(J48&gt;11,"",IF(J48&gt;3,"",IF(J48&gt;3,"",""))))</f>
        <v/>
      </c>
      <c r="BL48" s="31">
        <f>IF(J48&gt;19,BK48,IF(J48&gt;11,BJ48,IF(J48&gt;3,BI48,IF(J48=0,"",IF(J48&gt;3,"",BH48)))))</f>
        <v>3</v>
      </c>
      <c r="BM48" s="20" t="s">
        <v>15</v>
      </c>
      <c r="BN48" s="31" t="str">
        <f>IF(J48&gt;19,"",IF(J48&gt;11,"",IF(J48&gt;3,"",2)))</f>
        <v/>
      </c>
      <c r="BO48" s="31">
        <f>IF(J48&gt;19,"",IF(J48&gt;11,"",IF(J48&gt;3,3,IF(J48&gt;3,"",""))))</f>
        <v>3</v>
      </c>
      <c r="BP48" s="31" t="str">
        <f>IF(J48&gt;19,"",IF(J48&gt;11,4,IF(J48&gt;3,"",IF(J48&gt;3,"",""))))</f>
        <v/>
      </c>
      <c r="BQ48" s="31" t="str">
        <f>IF(J48&gt;19,5,IF(J48&gt;11,"",IF(J48&gt;3,"",IF(J48&gt;3,"",""))))</f>
        <v/>
      </c>
      <c r="BR48" s="31">
        <f>IF(J48&gt;19,BQ48,IF(J48&gt;11,BP48,IF(J48&gt;3,BO48,IF(J48=0,"",IF(J48&gt;3,"",BN48)))))</f>
        <v>3</v>
      </c>
      <c r="BS48" s="20" t="s">
        <v>16</v>
      </c>
      <c r="BT48" s="31" t="str">
        <f>IF(J48&gt;20,"",IF(J48&gt;13,"",IF(J48&gt;3,"",2)))</f>
        <v/>
      </c>
      <c r="BU48" s="31">
        <f>IF(J48&gt;20,"",IF(J48&gt;13,"",IF(J48&gt;3,3,IF(J48&gt;3,"",""))))</f>
        <v>3</v>
      </c>
      <c r="BV48" s="31" t="str">
        <f>IF(J48&gt;20,"",IF(J48&gt;13,4,IF(J48&gt;3,"",IF(J48&gt;3,"",""))))</f>
        <v/>
      </c>
      <c r="BW48" s="31" t="str">
        <f>IF(J48&gt;20,5,IF(J48&gt;13,"",IF(J48&gt;3,"",IF(J48&gt;3,"",""))))</f>
        <v/>
      </c>
      <c r="BX48" s="31">
        <f>IF(J48&gt;20,BW48,IF(J48&gt;13,BV48,IF(J48&gt;3,BU48,IF(J48=0,"",IF(J48&gt;3,"",BT48)))))</f>
        <v>3</v>
      </c>
      <c r="BY48" s="20" t="s">
        <v>35</v>
      </c>
      <c r="BZ48" s="31" t="str">
        <f>IF(J48&gt;20,"",IF(J48&gt;13,"",IF(J48&gt;3,"",2)))</f>
        <v/>
      </c>
      <c r="CA48" s="31">
        <f>IF(J48&gt;20,"",IF(J48&gt;13,"",IF(J48&gt;3,3,IF(J48&gt;3,"",""))))</f>
        <v>3</v>
      </c>
      <c r="CB48" s="31" t="str">
        <f>IF(J48&gt;20,"",IF(J48&gt;13,4,IF(J48&gt;3,"",IF(J48&gt;3,"",""))))</f>
        <v/>
      </c>
      <c r="CC48" s="31" t="str">
        <f>IF(J48&gt;20,5,IF(J48&gt;13,"",IF(J48&gt;3,"",IF(J48&gt;3,"",""))))</f>
        <v/>
      </c>
      <c r="CD48" s="31">
        <f>IF(J48&gt;20,CC48,IF(J48&gt;13,CB48,IF(J48&gt;3,CA48,IF(J48=0,"",IF(J48&gt;3,"",BZ48)))))</f>
        <v>3</v>
      </c>
      <c r="CE48" s="20" t="s">
        <v>29</v>
      </c>
      <c r="CF48" s="31" t="str">
        <f>IF(J48&gt;20,"",IF(J48&gt;13,"",IF(J48&gt;3,"",2)))</f>
        <v/>
      </c>
      <c r="CG48" s="31">
        <f>IF(J48&gt;20,"",IF(J48&gt;13,"",IF(J48&gt;3,3,IF(J48&gt;3,"",""))))</f>
        <v>3</v>
      </c>
      <c r="CH48" s="31" t="str">
        <f>IF(J48&gt;20,"",IF(J48&gt;13,4,IF(J48&gt;3,"",IF(J48&gt;3,"",""))))</f>
        <v/>
      </c>
      <c r="CI48" s="31" t="str">
        <f>IF(J48&gt;20,5,IF(J48&gt;13,"",IF(J48&gt;3,"",IF(J48&gt;3,"",""))))</f>
        <v/>
      </c>
      <c r="CJ48" s="31">
        <f>IF(J48&gt;20,CI48,IF(J48&gt;13,CH48,IF(J48&gt;3,CG48,IF(J48=0,"",IF(J48&gt;3,"",CF48)))))</f>
        <v>3</v>
      </c>
      <c r="CK48" s="20" t="s">
        <v>36</v>
      </c>
      <c r="CL48" s="31" t="str">
        <f>IF(J48&gt;20,"",IF(J48&gt;13,"",IF(J48&gt;3,"",2)))</f>
        <v/>
      </c>
      <c r="CM48" s="31">
        <f>IF(J48&gt;20,"",IF(J48&gt;13,"",IF(J48&gt;3,3,IF(J48&gt;3,"",""))))</f>
        <v>3</v>
      </c>
      <c r="CN48" s="31" t="str">
        <f>IF(J48&gt;20,"",IF(J48&gt;13,4,IF(J48&gt;3,"",IF(J48&gt;3,"",""))))</f>
        <v/>
      </c>
      <c r="CO48" s="31" t="str">
        <f>IF(J48&gt;20,5,IF(J48&gt;13,"",IF(J48&gt;3,"",IF(J48&gt;3,"",""))))</f>
        <v/>
      </c>
      <c r="CP48" s="31">
        <f>IF(J48&gt;20,CO48,IF(J48&gt;13,CN48,IF(J48&gt;3,CM48,IF(J48=0,"",IF(J48&gt;3,"",CL48)))))</f>
        <v>3</v>
      </c>
      <c r="CQ48" s="21">
        <f>K48-F48</f>
        <v>43</v>
      </c>
      <c r="CR48" s="22" t="str">
        <f>IF(CQ48=0," ",IF(CQ48&gt;=50, "",IF(D48="ж","не прошла",IF(D48="м","не прошёл"))))</f>
        <v>не прошла</v>
      </c>
    </row>
    <row r="49" spans="1:96" ht="15" x14ac:dyDescent="0.25">
      <c r="A49" s="23">
        <f>'[1]Впишите фамилии!'!E75</f>
        <v>16</v>
      </c>
      <c r="B49" s="24" t="str">
        <f>'[1]Впишите фамилии!'!F75</f>
        <v>б</v>
      </c>
      <c r="C49" s="23" t="str">
        <f>'[1]Впишите фамилии!'!G75</f>
        <v xml:space="preserve">Сушин Адиль </v>
      </c>
      <c r="D49" s="25" t="str">
        <f>'[1]Впишите фамилии!'!H75</f>
        <v>м</v>
      </c>
      <c r="E49" s="27">
        <v>11</v>
      </c>
      <c r="F49" s="27">
        <v>12</v>
      </c>
      <c r="G49" s="27">
        <v>11</v>
      </c>
      <c r="H49" s="27">
        <v>5</v>
      </c>
      <c r="I49" s="35" t="s">
        <v>14</v>
      </c>
      <c r="J49" s="33">
        <v>9</v>
      </c>
      <c r="K49" s="34">
        <f>E49+F49+G49+H49+J49</f>
        <v>48</v>
      </c>
      <c r="L49" s="30">
        <f>IF(E49&gt;20,AK49,IF(E49&gt;13,AJ49,IF(E49=0,"",IF(E49&gt;3,AI49,IF(E49&gt;3,"",AH49)))))</f>
        <v>3</v>
      </c>
      <c r="M49" s="30">
        <f>IF(F49&gt;17,AP49,IF(F49&gt;11,AO49,IF(F49&gt;3,AN49,IF(F49=0,"",IF(F49&gt;3,"",AM49)))))</f>
        <v>4</v>
      </c>
      <c r="N49" s="30">
        <f>IF(G49&gt;20,AU49,IF(G49&gt;13,AT49,IF(G49&gt;3,AS49,IF(G49=0,"",IF(G49&gt;3,"",AR49)))))</f>
        <v>3</v>
      </c>
      <c r="O49" s="30">
        <f>IF(H49&gt;19,AZ49,IF(H49&gt;11,AY49,IF(H49&gt;3,AX49,IF(H49=0,"",IF(H49&gt;3,"",AW49)))))</f>
        <v>3</v>
      </c>
      <c r="P49" s="30">
        <f>IF(I49="физика",BL49,IF(I49="биология",BF49,IF(I49="химия",BR49,IF(I49="литература",BX49,IF(I49="вс.история",CD49,IF(I49="география",CJ49,IF(I49="иностранный",CP49,"")))))))</f>
        <v>3</v>
      </c>
      <c r="Q49" s="19" t="str">
        <f>IF(I49="биология",J49," " )</f>
        <v xml:space="preserve"> </v>
      </c>
      <c r="R49" s="20">
        <f>IF(I49="физика",J49," " )</f>
        <v>9</v>
      </c>
      <c r="S49" s="20" t="str">
        <f>IF(I49="химия",J49," " )</f>
        <v xml:space="preserve"> </v>
      </c>
      <c r="T49" s="20" t="str">
        <f>IF(I49="литература",J49," " )</f>
        <v xml:space="preserve"> </v>
      </c>
      <c r="U49" s="20" t="str">
        <f>IF(I49="вс.история",J49," " )</f>
        <v xml:space="preserve"> </v>
      </c>
      <c r="V49" s="20" t="str">
        <f>IF(I49="география",J49," " )</f>
        <v xml:space="preserve"> </v>
      </c>
      <c r="W49" s="20" t="str">
        <f>IF(I49="иностранный",J49," " )</f>
        <v xml:space="preserve"> </v>
      </c>
      <c r="X49" s="31">
        <f t="shared" si="7"/>
        <v>1</v>
      </c>
      <c r="Y49" s="31" t="str">
        <f t="shared" si="8"/>
        <v/>
      </c>
      <c r="Z49" s="31" t="str">
        <f t="shared" si="9"/>
        <v/>
      </c>
      <c r="AA49" s="31" t="str">
        <f t="shared" si="10"/>
        <v/>
      </c>
      <c r="AB49" s="31" t="str">
        <f t="shared" si="11"/>
        <v/>
      </c>
      <c r="AC49" s="31" t="str">
        <f t="shared" si="12"/>
        <v/>
      </c>
      <c r="AD49" s="31" t="str">
        <f t="shared" si="13"/>
        <v/>
      </c>
      <c r="AG49" s="20" t="s">
        <v>30</v>
      </c>
      <c r="AH49" s="31" t="str">
        <f>IF(E49&gt;20,"",IF(E49&gt;13,"",IF(E49&gt;3,"",2)))</f>
        <v/>
      </c>
      <c r="AI49" s="31">
        <f>IF(E49&gt;20,"",IF(E49&gt;13,"",IF(E49&gt;3,3,IF(E49&gt;3,"",""))))</f>
        <v>3</v>
      </c>
      <c r="AJ49" s="31" t="str">
        <f>IF(E49&gt;20,"",IF(E49&gt;13,4,IF(E49&gt;3,"",IF(E49&gt;3,"",""))))</f>
        <v/>
      </c>
      <c r="AK49" s="31" t="str">
        <f>IF(E49&gt;20,5,IF(E49&gt;13,"",IF(E49&gt;3,"",IF(E49&gt;3,"",""))))</f>
        <v/>
      </c>
      <c r="AL49" s="20" t="s">
        <v>31</v>
      </c>
      <c r="AM49" s="31" t="str">
        <f>IF(F49&gt;17,"",IF(F49&gt;11,"",IF(F49&gt;3,"",2)))</f>
        <v/>
      </c>
      <c r="AN49" s="31" t="str">
        <f>IF(F49&gt;17,"",IF(F49&gt;11,"",IF(F49&gt;3,3,IF(F49&gt;3,"",""))))</f>
        <v/>
      </c>
      <c r="AO49" s="31">
        <f>IF(F49&gt;17,"",IF(F49&gt;11,4,IF(F49&gt;3,"",IF(F49&gt;3,"",""))))</f>
        <v>4</v>
      </c>
      <c r="AP49" s="31" t="str">
        <f>IF(F49&gt;17,5,IF(F49&gt;11,"",IF(F49&gt;3,"",IF(F49&gt;3,"",""))))</f>
        <v/>
      </c>
      <c r="AQ49" s="20" t="s">
        <v>32</v>
      </c>
      <c r="AR49" s="31" t="str">
        <f>IF(G49&gt;20,"",IF(G49&gt;13,"",IF(G49&gt;3,"",2)))</f>
        <v/>
      </c>
      <c r="AS49" s="31">
        <f>IF(G49&gt;20,"",IF(G49&gt;13,"",IF(G49&gt;3,3,IF(G49&gt;3,"",""))))</f>
        <v>3</v>
      </c>
      <c r="AT49" s="31" t="str">
        <f>IF(G49&gt;20,"",IF(G49&gt;13,4,IF(G49&gt;3,"",IF(G49&gt;3,"",""))))</f>
        <v/>
      </c>
      <c r="AU49" s="31" t="str">
        <f>IF(G49&gt;20,5,IF(G49&gt;13,"",IF(G49&gt;3,"",IF(G49&gt;3,"",""))))</f>
        <v/>
      </c>
      <c r="AV49" s="20" t="s">
        <v>33</v>
      </c>
      <c r="AW49" s="31" t="str">
        <f>IF(H49&gt;19,"",IF(H49&gt;11,"",IF(H49&gt;3,"",2)))</f>
        <v/>
      </c>
      <c r="AX49" s="31">
        <f>IF(H49&gt;19,"",IF(H49&gt;11,"",IF(H49&gt;3,3,IF(H49&gt;3,"",""))))</f>
        <v>3</v>
      </c>
      <c r="AY49" s="31" t="str">
        <f>IF(H49&gt;19,"",IF(H49&gt;11,4,IF(H49&gt;3,"",IF(H49&gt;3,"",""))))</f>
        <v/>
      </c>
      <c r="AZ49" s="31" t="str">
        <f>IF(H49&gt;19,5,IF(H49&gt;11,"",IF(H49&gt;3,"",IF(H49&gt;3,"",""))))</f>
        <v/>
      </c>
      <c r="BA49" s="20" t="s">
        <v>34</v>
      </c>
      <c r="BB49" s="31" t="str">
        <f>IF(J49&gt;20,"",IF(J49&gt;13,"",IF(J49&gt;3,"",2)))</f>
        <v/>
      </c>
      <c r="BC49" s="31">
        <f>IF(J49&gt;20,"",IF(J49&gt;13,"",IF(J49&gt;3,3,IF(J49&gt;3,"",""))))</f>
        <v>3</v>
      </c>
      <c r="BD49" s="31" t="str">
        <f>IF(J49&gt;20,"",IF(J49&gt;13,4,IF(J49&gt;3,"",IF(J49&gt;3,"",""))))</f>
        <v/>
      </c>
      <c r="BE49" s="31" t="str">
        <f>IF(J49&gt;20,5,IF(J49&gt;13,"",IF(J49&gt;3,"",IF(J49&gt;3,"",""))))</f>
        <v/>
      </c>
      <c r="BF49" s="31">
        <f>IF(J49&gt;20,BE49,IF(J49&gt;13,BD49,IF(J49&gt;3,BC49,IF(J49=0,"",IF(J49&gt;3,"",BB49)))))</f>
        <v>3</v>
      </c>
      <c r="BG49" s="20" t="s">
        <v>14</v>
      </c>
      <c r="BH49" s="31" t="str">
        <f>IF(J49&gt;19,"",IF(J49&gt;11,"",IF(J49&gt;3,"",2)))</f>
        <v/>
      </c>
      <c r="BI49" s="31">
        <f>IF(J49&gt;19,"",IF(J49&gt;11,"",IF(J49&gt;3,3,IF(J49&gt;3,"",""))))</f>
        <v>3</v>
      </c>
      <c r="BJ49" s="31" t="str">
        <f>IF(J49&gt;19,"",IF(J49&gt;11,4,IF(J49&gt;3,"",IF(J49&gt;3,"",""))))</f>
        <v/>
      </c>
      <c r="BK49" s="31" t="str">
        <f>IF(J49&gt;19,5,IF(J49&gt;11,"",IF(J49&gt;3,"",IF(J49&gt;3,"",""))))</f>
        <v/>
      </c>
      <c r="BL49" s="31">
        <f>IF(J49&gt;19,BK49,IF(J49&gt;11,BJ49,IF(J49&gt;3,BI49,IF(J49=0,"",IF(J49&gt;3,"",BH49)))))</f>
        <v>3</v>
      </c>
      <c r="BM49" s="20" t="s">
        <v>15</v>
      </c>
      <c r="BN49" s="31" t="str">
        <f>IF(J49&gt;19,"",IF(J49&gt;11,"",IF(J49&gt;3,"",2)))</f>
        <v/>
      </c>
      <c r="BO49" s="31">
        <f>IF(J49&gt;19,"",IF(J49&gt;11,"",IF(J49&gt;3,3,IF(J49&gt;3,"",""))))</f>
        <v>3</v>
      </c>
      <c r="BP49" s="31" t="str">
        <f>IF(J49&gt;19,"",IF(J49&gt;11,4,IF(J49&gt;3,"",IF(J49&gt;3,"",""))))</f>
        <v/>
      </c>
      <c r="BQ49" s="31" t="str">
        <f>IF(J49&gt;19,5,IF(J49&gt;11,"",IF(J49&gt;3,"",IF(J49&gt;3,"",""))))</f>
        <v/>
      </c>
      <c r="BR49" s="31">
        <f>IF(J49&gt;19,BQ49,IF(J49&gt;11,BP49,IF(J49&gt;3,BO49,IF(J49=0,"",IF(J49&gt;3,"",BN49)))))</f>
        <v>3</v>
      </c>
      <c r="BS49" s="20" t="s">
        <v>16</v>
      </c>
      <c r="BT49" s="31" t="str">
        <f>IF(J49&gt;20,"",IF(J49&gt;13,"",IF(J49&gt;3,"",2)))</f>
        <v/>
      </c>
      <c r="BU49" s="31">
        <f>IF(J49&gt;20,"",IF(J49&gt;13,"",IF(J49&gt;3,3,IF(J49&gt;3,"",""))))</f>
        <v>3</v>
      </c>
      <c r="BV49" s="31" t="str">
        <f>IF(J49&gt;20,"",IF(J49&gt;13,4,IF(J49&gt;3,"",IF(J49&gt;3,"",""))))</f>
        <v/>
      </c>
      <c r="BW49" s="31" t="str">
        <f>IF(J49&gt;20,5,IF(J49&gt;13,"",IF(J49&gt;3,"",IF(J49&gt;3,"",""))))</f>
        <v/>
      </c>
      <c r="BX49" s="31">
        <f>IF(J49&gt;20,BW49,IF(J49&gt;13,BV49,IF(J49&gt;3,BU49,IF(J49=0,"",IF(J49&gt;3,"",BT49)))))</f>
        <v>3</v>
      </c>
      <c r="BY49" s="20" t="s">
        <v>35</v>
      </c>
      <c r="BZ49" s="31" t="str">
        <f>IF(J49&gt;20,"",IF(J49&gt;13,"",IF(J49&gt;3,"",2)))</f>
        <v/>
      </c>
      <c r="CA49" s="31">
        <f>IF(J49&gt;20,"",IF(J49&gt;13,"",IF(J49&gt;3,3,IF(J49&gt;3,"",""))))</f>
        <v>3</v>
      </c>
      <c r="CB49" s="31" t="str">
        <f>IF(J49&gt;20,"",IF(J49&gt;13,4,IF(J49&gt;3,"",IF(J49&gt;3,"",""))))</f>
        <v/>
      </c>
      <c r="CC49" s="31" t="str">
        <f>IF(J49&gt;20,5,IF(J49&gt;13,"",IF(J49&gt;3,"",IF(J49&gt;3,"",""))))</f>
        <v/>
      </c>
      <c r="CD49" s="31">
        <f>IF(J49&gt;20,CC49,IF(J49&gt;13,CB49,IF(J49&gt;3,CA49,IF(J49=0,"",IF(J49&gt;3,"",BZ49)))))</f>
        <v>3</v>
      </c>
      <c r="CE49" s="20" t="s">
        <v>29</v>
      </c>
      <c r="CF49" s="31" t="str">
        <f>IF(J49&gt;20,"",IF(J49&gt;13,"",IF(J49&gt;3,"",2)))</f>
        <v/>
      </c>
      <c r="CG49" s="31">
        <f>IF(J49&gt;20,"",IF(J49&gt;13,"",IF(J49&gt;3,3,IF(J49&gt;3,"",""))))</f>
        <v>3</v>
      </c>
      <c r="CH49" s="31" t="str">
        <f>IF(J49&gt;20,"",IF(J49&gt;13,4,IF(J49&gt;3,"",IF(J49&gt;3,"",""))))</f>
        <v/>
      </c>
      <c r="CI49" s="31" t="str">
        <f>IF(J49&gt;20,5,IF(J49&gt;13,"",IF(J49&gt;3,"",IF(J49&gt;3,"",""))))</f>
        <v/>
      </c>
      <c r="CJ49" s="31">
        <f>IF(J49&gt;20,CI49,IF(J49&gt;13,CH49,IF(J49&gt;3,CG49,IF(J49=0,"",IF(J49&gt;3,"",CF49)))))</f>
        <v>3</v>
      </c>
      <c r="CK49" s="20" t="s">
        <v>36</v>
      </c>
      <c r="CL49" s="31" t="str">
        <f>IF(J49&gt;20,"",IF(J49&gt;13,"",IF(J49&gt;3,"",2)))</f>
        <v/>
      </c>
      <c r="CM49" s="31">
        <f>IF(J49&gt;20,"",IF(J49&gt;13,"",IF(J49&gt;3,3,IF(J49&gt;3,"",""))))</f>
        <v>3</v>
      </c>
      <c r="CN49" s="31" t="str">
        <f>IF(J49&gt;20,"",IF(J49&gt;13,4,IF(J49&gt;3,"",IF(J49&gt;3,"",""))))</f>
        <v/>
      </c>
      <c r="CO49" s="31" t="str">
        <f>IF(J49&gt;20,5,IF(J49&gt;13,"",IF(J49&gt;3,"",IF(J49&gt;3,"",""))))</f>
        <v/>
      </c>
      <c r="CP49" s="31">
        <f>IF(J49&gt;20,CO49,IF(J49&gt;13,CN49,IF(J49&gt;3,CM49,IF(J49=0,"",IF(J49&gt;3,"",CL49)))))</f>
        <v>3</v>
      </c>
      <c r="CQ49" s="21">
        <f>K49-F49</f>
        <v>36</v>
      </c>
      <c r="CR49" s="22" t="str">
        <f>IF(CQ49=0," ",IF(CQ49&gt;=50, "",IF(D49="ж","не прошла",IF(D49="м","не прошёл"))))</f>
        <v>не прошёл</v>
      </c>
    </row>
    <row r="50" spans="1:96" ht="15" x14ac:dyDescent="0.25">
      <c r="A50" s="23">
        <f>'[1]Впишите фамилии!'!E76</f>
        <v>17</v>
      </c>
      <c r="B50" s="24" t="str">
        <f>'[1]Впишите фамилии!'!F76</f>
        <v>б</v>
      </c>
      <c r="C50" s="23" t="str">
        <f>'[1]Впишите фамилии!'!G76</f>
        <v xml:space="preserve">Тастенова Камила </v>
      </c>
      <c r="D50" s="25" t="str">
        <f>'[1]Впишите фамилии!'!H76</f>
        <v>ж</v>
      </c>
      <c r="E50" s="27">
        <v>17</v>
      </c>
      <c r="F50" s="27">
        <v>18</v>
      </c>
      <c r="G50" s="27">
        <v>13</v>
      </c>
      <c r="H50" s="27">
        <v>17</v>
      </c>
      <c r="I50" s="36" t="s">
        <v>34</v>
      </c>
      <c r="J50" s="33">
        <v>13</v>
      </c>
      <c r="K50" s="34">
        <f>E50+F50+G50+H50+J50</f>
        <v>78</v>
      </c>
      <c r="L50" s="30">
        <f>IF(E50&gt;20,AK50,IF(E50&gt;13,AJ50,IF(E50=0,"",IF(E50&gt;3,AI50,IF(E50&gt;3,"",AH50)))))</f>
        <v>4</v>
      </c>
      <c r="M50" s="30">
        <f>IF(F50&gt;17,AP50,IF(F50&gt;11,AO50,IF(F50&gt;3,AN50,IF(F50=0,"",IF(F50&gt;3,"",AM50)))))</f>
        <v>5</v>
      </c>
      <c r="N50" s="30">
        <f>IF(G50&gt;20,AU50,IF(G50&gt;13,AT50,IF(G50&gt;3,AS50,IF(G50=0,"",IF(G50&gt;3,"",AR50)))))</f>
        <v>3</v>
      </c>
      <c r="O50" s="30">
        <f>IF(H50&gt;19,AZ50,IF(H50&gt;11,AY50,IF(H50&gt;3,AX50,IF(H50=0,"",IF(H50&gt;3,"",AW50)))))</f>
        <v>4</v>
      </c>
      <c r="P50" s="30">
        <f>IF(I50="физика",BL50,IF(I50="биология",BF50,IF(I50="химия",BR50,IF(I50="литература",BX50,IF(I50="вс.история",CD50,IF(I50="география",CJ50,IF(I50="иностранный",CP50,"")))))))</f>
        <v>3</v>
      </c>
      <c r="Q50" s="19">
        <f>IF(I50="биология",J50," " )</f>
        <v>13</v>
      </c>
      <c r="R50" s="20" t="str">
        <f>IF(I50="физика",J50," " )</f>
        <v xml:space="preserve"> </v>
      </c>
      <c r="S50" s="20" t="str">
        <f>IF(I50="химия",J50," " )</f>
        <v xml:space="preserve"> </v>
      </c>
      <c r="T50" s="20" t="str">
        <f>IF(I50="литература",J50," " )</f>
        <v xml:space="preserve"> </v>
      </c>
      <c r="U50" s="20" t="str">
        <f>IF(I50="вс.история",J50," " )</f>
        <v xml:space="preserve"> </v>
      </c>
      <c r="V50" s="20" t="str">
        <f>IF(I50="география",J50," " )</f>
        <v xml:space="preserve"> </v>
      </c>
      <c r="W50" s="20" t="str">
        <f>IF(I50="иностранный",J50," " )</f>
        <v xml:space="preserve"> </v>
      </c>
      <c r="X50" s="31" t="str">
        <f t="shared" si="7"/>
        <v/>
      </c>
      <c r="Y50" s="31" t="str">
        <f t="shared" si="8"/>
        <v/>
      </c>
      <c r="Z50" s="31" t="str">
        <f t="shared" si="9"/>
        <v/>
      </c>
      <c r="AA50" s="31">
        <f t="shared" si="10"/>
        <v>1</v>
      </c>
      <c r="AB50" s="31" t="str">
        <f t="shared" si="11"/>
        <v/>
      </c>
      <c r="AC50" s="31" t="str">
        <f t="shared" si="12"/>
        <v/>
      </c>
      <c r="AD50" s="31" t="str">
        <f t="shared" si="13"/>
        <v/>
      </c>
      <c r="AG50" s="20" t="s">
        <v>30</v>
      </c>
      <c r="AH50" s="31" t="str">
        <f>IF(E50&gt;20,"",IF(E50&gt;13,"",IF(E50&gt;3,"",2)))</f>
        <v/>
      </c>
      <c r="AI50" s="31" t="str">
        <f>IF(E50&gt;20,"",IF(E50&gt;13,"",IF(E50&gt;3,3,IF(E50&gt;3,"",""))))</f>
        <v/>
      </c>
      <c r="AJ50" s="31">
        <f>IF(E50&gt;20,"",IF(E50&gt;13,4,IF(E50&gt;3,"",IF(E50&gt;3,"",""))))</f>
        <v>4</v>
      </c>
      <c r="AK50" s="31" t="str">
        <f>IF(E50&gt;20,5,IF(E50&gt;13,"",IF(E50&gt;3,"",IF(E50&gt;3,"",""))))</f>
        <v/>
      </c>
      <c r="AL50" s="20" t="s">
        <v>31</v>
      </c>
      <c r="AM50" s="31" t="str">
        <f>IF(F50&gt;17,"",IF(F50&gt;11,"",IF(F50&gt;3,"",2)))</f>
        <v/>
      </c>
      <c r="AN50" s="31" t="str">
        <f>IF(F50&gt;17,"",IF(F50&gt;11,"",IF(F50&gt;3,3,IF(F50&gt;3,"",""))))</f>
        <v/>
      </c>
      <c r="AO50" s="31" t="str">
        <f>IF(F50&gt;17,"",IF(F50&gt;11,4,IF(F50&gt;3,"",IF(F50&gt;3,"",""))))</f>
        <v/>
      </c>
      <c r="AP50" s="31">
        <f>IF(F50&gt;17,5,IF(F50&gt;11,"",IF(F50&gt;3,"",IF(F50&gt;3,"",""))))</f>
        <v>5</v>
      </c>
      <c r="AQ50" s="20" t="s">
        <v>32</v>
      </c>
      <c r="AR50" s="31" t="str">
        <f>IF(G50&gt;20,"",IF(G50&gt;13,"",IF(G50&gt;3,"",2)))</f>
        <v/>
      </c>
      <c r="AS50" s="31">
        <f>IF(G50&gt;20,"",IF(G50&gt;13,"",IF(G50&gt;3,3,IF(G50&gt;3,"",""))))</f>
        <v>3</v>
      </c>
      <c r="AT50" s="31" t="str">
        <f>IF(G50&gt;20,"",IF(G50&gt;13,4,IF(G50&gt;3,"",IF(G50&gt;3,"",""))))</f>
        <v/>
      </c>
      <c r="AU50" s="31" t="str">
        <f>IF(G50&gt;20,5,IF(G50&gt;13,"",IF(G50&gt;3,"",IF(G50&gt;3,"",""))))</f>
        <v/>
      </c>
      <c r="AV50" s="20" t="s">
        <v>33</v>
      </c>
      <c r="AW50" s="31" t="str">
        <f>IF(H50&gt;19,"",IF(H50&gt;11,"",IF(H50&gt;3,"",2)))</f>
        <v/>
      </c>
      <c r="AX50" s="31" t="str">
        <f>IF(H50&gt;19,"",IF(H50&gt;11,"",IF(H50&gt;3,3,IF(H50&gt;3,"",""))))</f>
        <v/>
      </c>
      <c r="AY50" s="31">
        <f>IF(H50&gt;19,"",IF(H50&gt;11,4,IF(H50&gt;3,"",IF(H50&gt;3,"",""))))</f>
        <v>4</v>
      </c>
      <c r="AZ50" s="31" t="str">
        <f>IF(H50&gt;19,5,IF(H50&gt;11,"",IF(H50&gt;3,"",IF(H50&gt;3,"",""))))</f>
        <v/>
      </c>
      <c r="BA50" s="20" t="s">
        <v>34</v>
      </c>
      <c r="BB50" s="31" t="str">
        <f>IF(J50&gt;20,"",IF(J50&gt;13,"",IF(J50&gt;3,"",2)))</f>
        <v/>
      </c>
      <c r="BC50" s="31">
        <f>IF(J50&gt;20,"",IF(J50&gt;13,"",IF(J50&gt;3,3,IF(J50&gt;3,"",""))))</f>
        <v>3</v>
      </c>
      <c r="BD50" s="31" t="str">
        <f>IF(J50&gt;20,"",IF(J50&gt;13,4,IF(J50&gt;3,"",IF(J50&gt;3,"",""))))</f>
        <v/>
      </c>
      <c r="BE50" s="31" t="str">
        <f>IF(J50&gt;20,5,IF(J50&gt;13,"",IF(J50&gt;3,"",IF(J50&gt;3,"",""))))</f>
        <v/>
      </c>
      <c r="BF50" s="31">
        <f>IF(J50&gt;20,BE50,IF(J50&gt;13,BD50,IF(J50&gt;3,BC50,IF(J50=0,"",IF(J50&gt;3,"",BB50)))))</f>
        <v>3</v>
      </c>
      <c r="BG50" s="20" t="s">
        <v>14</v>
      </c>
      <c r="BH50" s="31" t="str">
        <f>IF(J50&gt;19,"",IF(J50&gt;11,"",IF(J50&gt;3,"",2)))</f>
        <v/>
      </c>
      <c r="BI50" s="31" t="str">
        <f>IF(J50&gt;19,"",IF(J50&gt;11,"",IF(J50&gt;3,3,IF(J50&gt;3,"",""))))</f>
        <v/>
      </c>
      <c r="BJ50" s="31">
        <f>IF(J50&gt;19,"",IF(J50&gt;11,4,IF(J50&gt;3,"",IF(J50&gt;3,"",""))))</f>
        <v>4</v>
      </c>
      <c r="BK50" s="31" t="str">
        <f>IF(J50&gt;19,5,IF(J50&gt;11,"",IF(J50&gt;3,"",IF(J50&gt;3,"",""))))</f>
        <v/>
      </c>
      <c r="BL50" s="31">
        <f>IF(J50&gt;19,BK50,IF(J50&gt;11,BJ50,IF(J50&gt;3,BI50,IF(J50=0,"",IF(J50&gt;3,"",BH50)))))</f>
        <v>4</v>
      </c>
      <c r="BM50" s="20" t="s">
        <v>15</v>
      </c>
      <c r="BN50" s="31" t="str">
        <f>IF(J50&gt;19,"",IF(J50&gt;11,"",IF(J50&gt;3,"",2)))</f>
        <v/>
      </c>
      <c r="BO50" s="31" t="str">
        <f>IF(J50&gt;19,"",IF(J50&gt;11,"",IF(J50&gt;3,3,IF(J50&gt;3,"",""))))</f>
        <v/>
      </c>
      <c r="BP50" s="31">
        <f>IF(J50&gt;19,"",IF(J50&gt;11,4,IF(J50&gt;3,"",IF(J50&gt;3,"",""))))</f>
        <v>4</v>
      </c>
      <c r="BQ50" s="31" t="str">
        <f>IF(J50&gt;19,5,IF(J50&gt;11,"",IF(J50&gt;3,"",IF(J50&gt;3,"",""))))</f>
        <v/>
      </c>
      <c r="BR50" s="31">
        <f>IF(J50&gt;19,BQ50,IF(J50&gt;11,BP50,IF(J50&gt;3,BO50,IF(J50=0,"",IF(J50&gt;3,"",BN50)))))</f>
        <v>4</v>
      </c>
      <c r="BS50" s="20" t="s">
        <v>16</v>
      </c>
      <c r="BT50" s="31" t="str">
        <f>IF(J50&gt;20,"",IF(J50&gt;13,"",IF(J50&gt;3,"",2)))</f>
        <v/>
      </c>
      <c r="BU50" s="31">
        <f>IF(J50&gt;20,"",IF(J50&gt;13,"",IF(J50&gt;3,3,IF(J50&gt;3,"",""))))</f>
        <v>3</v>
      </c>
      <c r="BV50" s="31" t="str">
        <f>IF(J50&gt;20,"",IF(J50&gt;13,4,IF(J50&gt;3,"",IF(J50&gt;3,"",""))))</f>
        <v/>
      </c>
      <c r="BW50" s="31" t="str">
        <f>IF(J50&gt;20,5,IF(J50&gt;13,"",IF(J50&gt;3,"",IF(J50&gt;3,"",""))))</f>
        <v/>
      </c>
      <c r="BX50" s="31">
        <f>IF(J50&gt;20,BW50,IF(J50&gt;13,BV50,IF(J50&gt;3,BU50,IF(J50=0,"",IF(J50&gt;3,"",BT50)))))</f>
        <v>3</v>
      </c>
      <c r="BY50" s="20" t="s">
        <v>35</v>
      </c>
      <c r="BZ50" s="31" t="str">
        <f>IF(J50&gt;20,"",IF(J50&gt;13,"",IF(J50&gt;3,"",2)))</f>
        <v/>
      </c>
      <c r="CA50" s="31">
        <f>IF(J50&gt;20,"",IF(J50&gt;13,"",IF(J50&gt;3,3,IF(J50&gt;3,"",""))))</f>
        <v>3</v>
      </c>
      <c r="CB50" s="31" t="str">
        <f>IF(J50&gt;20,"",IF(J50&gt;13,4,IF(J50&gt;3,"",IF(J50&gt;3,"",""))))</f>
        <v/>
      </c>
      <c r="CC50" s="31" t="str">
        <f>IF(J50&gt;20,5,IF(J50&gt;13,"",IF(J50&gt;3,"",IF(J50&gt;3,"",""))))</f>
        <v/>
      </c>
      <c r="CD50" s="31">
        <f>IF(J50&gt;20,CC50,IF(J50&gt;13,CB50,IF(J50&gt;3,CA50,IF(J50=0,"",IF(J50&gt;3,"",BZ50)))))</f>
        <v>3</v>
      </c>
      <c r="CE50" s="20" t="s">
        <v>29</v>
      </c>
      <c r="CF50" s="31" t="str">
        <f>IF(J50&gt;20,"",IF(J50&gt;13,"",IF(J50&gt;3,"",2)))</f>
        <v/>
      </c>
      <c r="CG50" s="31">
        <f>IF(J50&gt;20,"",IF(J50&gt;13,"",IF(J50&gt;3,3,IF(J50&gt;3,"",""))))</f>
        <v>3</v>
      </c>
      <c r="CH50" s="31" t="str">
        <f>IF(J50&gt;20,"",IF(J50&gt;13,4,IF(J50&gt;3,"",IF(J50&gt;3,"",""))))</f>
        <v/>
      </c>
      <c r="CI50" s="31" t="str">
        <f>IF(J50&gt;20,5,IF(J50&gt;13,"",IF(J50&gt;3,"",IF(J50&gt;3,"",""))))</f>
        <v/>
      </c>
      <c r="CJ50" s="31">
        <f>IF(J50&gt;20,CI50,IF(J50&gt;13,CH50,IF(J50&gt;3,CG50,IF(J50=0,"",IF(J50&gt;3,"",CF50)))))</f>
        <v>3</v>
      </c>
      <c r="CK50" s="20" t="s">
        <v>36</v>
      </c>
      <c r="CL50" s="31" t="str">
        <f>IF(J50&gt;20,"",IF(J50&gt;13,"",IF(J50&gt;3,"",2)))</f>
        <v/>
      </c>
      <c r="CM50" s="31">
        <f>IF(J50&gt;20,"",IF(J50&gt;13,"",IF(J50&gt;3,3,IF(J50&gt;3,"",""))))</f>
        <v>3</v>
      </c>
      <c r="CN50" s="31" t="str">
        <f>IF(J50&gt;20,"",IF(J50&gt;13,4,IF(J50&gt;3,"",IF(J50&gt;3,"",""))))</f>
        <v/>
      </c>
      <c r="CO50" s="31" t="str">
        <f>IF(J50&gt;20,5,IF(J50&gt;13,"",IF(J50&gt;3,"",IF(J50&gt;3,"",""))))</f>
        <v/>
      </c>
      <c r="CP50" s="31">
        <f>IF(J50&gt;20,CO50,IF(J50&gt;13,CN50,IF(J50&gt;3,CM50,IF(J50=0,"",IF(J50&gt;3,"",CL50)))))</f>
        <v>3</v>
      </c>
      <c r="CQ50" s="21">
        <f>K50-F50</f>
        <v>60</v>
      </c>
      <c r="CR50" s="22" t="str">
        <f>IF(CQ50=0," ",IF(CQ50&gt;=50, "",IF(D50="ж","не прошла",IF(D50="м","не прошёл"))))</f>
        <v/>
      </c>
    </row>
    <row r="51" spans="1:96" ht="15" x14ac:dyDescent="0.25">
      <c r="A51" s="23">
        <f>'[1]Впишите фамилии!'!E77</f>
        <v>18</v>
      </c>
      <c r="B51" s="24" t="str">
        <f>'[1]Впишите фамилии!'!F77</f>
        <v>б</v>
      </c>
      <c r="C51" s="23" t="str">
        <f>'[1]Впишите фамилии!'!G77</f>
        <v xml:space="preserve">Хайруллаев Отабек </v>
      </c>
      <c r="D51" s="25" t="str">
        <f>'[1]Впишите фамилии!'!H77</f>
        <v>м</v>
      </c>
      <c r="E51" s="27">
        <v>11</v>
      </c>
      <c r="F51" s="27">
        <v>18</v>
      </c>
      <c r="G51" s="27">
        <v>11</v>
      </c>
      <c r="H51" s="27">
        <v>10</v>
      </c>
      <c r="I51" s="37" t="s">
        <v>14</v>
      </c>
      <c r="J51" s="33">
        <v>5</v>
      </c>
      <c r="K51" s="34">
        <f>E51+F51+G51+H51+J51</f>
        <v>55</v>
      </c>
      <c r="L51" s="30">
        <f>IF(E51&gt;20,AK51,IF(E51&gt;13,AJ51,IF(E51=0,"",IF(E51&gt;3,AI51,IF(E51&gt;3,"",AH51)))))</f>
        <v>3</v>
      </c>
      <c r="M51" s="30">
        <f>IF(F51&gt;17,AP51,IF(F51&gt;11,AO51,IF(F51&gt;3,AN51,IF(F51=0,"",IF(F51&gt;3,"",AM51)))))</f>
        <v>5</v>
      </c>
      <c r="N51" s="30">
        <f>IF(G51&gt;20,AU51,IF(G51&gt;13,AT51,IF(G51&gt;3,AS51,IF(G51=0,"",IF(G51&gt;3,"",AR51)))))</f>
        <v>3</v>
      </c>
      <c r="O51" s="30">
        <f>IF(H51&gt;19,AZ51,IF(H51&gt;11,AY51,IF(H51&gt;3,AX51,IF(H51=0,"",IF(H51&gt;3,"",AW51)))))</f>
        <v>3</v>
      </c>
      <c r="P51" s="30">
        <f>IF(I51="физика",BL51,IF(I51="биология",BF51,IF(I51="химия",BR51,IF(I51="литература",BX51,IF(I51="вс.история",CD51,IF(I51="география",CJ51,IF(I51="иностранный",CP51,"")))))))</f>
        <v>3</v>
      </c>
      <c r="Q51" s="19" t="str">
        <f>IF(I51="биология",J51," " )</f>
        <v xml:space="preserve"> </v>
      </c>
      <c r="R51" s="20">
        <f>IF(I51="физика",J51," " )</f>
        <v>5</v>
      </c>
      <c r="S51" s="20" t="str">
        <f>IF(I51="химия",J51," " )</f>
        <v xml:space="preserve"> </v>
      </c>
      <c r="T51" s="20" t="str">
        <f>IF(I51="литература",J51," " )</f>
        <v xml:space="preserve"> </v>
      </c>
      <c r="U51" s="20" t="str">
        <f>IF(I51="вс.история",J51," " )</f>
        <v xml:space="preserve"> </v>
      </c>
      <c r="V51" s="20" t="str">
        <f>IF(I51="география",J51," " )</f>
        <v xml:space="preserve"> </v>
      </c>
      <c r="W51" s="20" t="str">
        <f>IF(I51="иностранный",J51," " )</f>
        <v xml:space="preserve"> </v>
      </c>
      <c r="X51" s="31" t="str">
        <f t="shared" si="7"/>
        <v/>
      </c>
      <c r="Y51" s="31">
        <f t="shared" si="8"/>
        <v>1</v>
      </c>
      <c r="Z51" s="31" t="str">
        <f t="shared" si="9"/>
        <v/>
      </c>
      <c r="AA51" s="31" t="str">
        <f t="shared" si="10"/>
        <v/>
      </c>
      <c r="AB51" s="31" t="str">
        <f t="shared" si="11"/>
        <v/>
      </c>
      <c r="AC51" s="31" t="str">
        <f t="shared" si="12"/>
        <v/>
      </c>
      <c r="AD51" s="31" t="str">
        <f t="shared" si="13"/>
        <v/>
      </c>
      <c r="AG51" s="20" t="s">
        <v>30</v>
      </c>
      <c r="AH51" s="31" t="str">
        <f>IF(E51&gt;20,"",IF(E51&gt;13,"",IF(E51&gt;3,"",2)))</f>
        <v/>
      </c>
      <c r="AI51" s="31">
        <f>IF(E51&gt;20,"",IF(E51&gt;13,"",IF(E51&gt;3,3,IF(E51&gt;3,"",""))))</f>
        <v>3</v>
      </c>
      <c r="AJ51" s="31" t="str">
        <f>IF(E51&gt;20,"",IF(E51&gt;13,4,IF(E51&gt;3,"",IF(E51&gt;3,"",""))))</f>
        <v/>
      </c>
      <c r="AK51" s="31" t="str">
        <f>IF(E51&gt;20,5,IF(E51&gt;13,"",IF(E51&gt;3,"",IF(E51&gt;3,"",""))))</f>
        <v/>
      </c>
      <c r="AL51" s="20" t="s">
        <v>31</v>
      </c>
      <c r="AM51" s="31" t="str">
        <f>IF(F51&gt;17,"",IF(F51&gt;11,"",IF(F51&gt;3,"",2)))</f>
        <v/>
      </c>
      <c r="AN51" s="31" t="str">
        <f>IF(F51&gt;17,"",IF(F51&gt;11,"",IF(F51&gt;3,3,IF(F51&gt;3,"",""))))</f>
        <v/>
      </c>
      <c r="AO51" s="31" t="str">
        <f>IF(F51&gt;17,"",IF(F51&gt;11,4,IF(F51&gt;3,"",IF(F51&gt;3,"",""))))</f>
        <v/>
      </c>
      <c r="AP51" s="31">
        <f>IF(F51&gt;17,5,IF(F51&gt;11,"",IF(F51&gt;3,"",IF(F51&gt;3,"",""))))</f>
        <v>5</v>
      </c>
      <c r="AQ51" s="20" t="s">
        <v>32</v>
      </c>
      <c r="AR51" s="31" t="str">
        <f>IF(G51&gt;20,"",IF(G51&gt;13,"",IF(G51&gt;3,"",2)))</f>
        <v/>
      </c>
      <c r="AS51" s="31">
        <f>IF(G51&gt;20,"",IF(G51&gt;13,"",IF(G51&gt;3,3,IF(G51&gt;3,"",""))))</f>
        <v>3</v>
      </c>
      <c r="AT51" s="31" t="str">
        <f>IF(G51&gt;20,"",IF(G51&gt;13,4,IF(G51&gt;3,"",IF(G51&gt;3,"",""))))</f>
        <v/>
      </c>
      <c r="AU51" s="31" t="str">
        <f>IF(G51&gt;20,5,IF(G51&gt;13,"",IF(G51&gt;3,"",IF(G51&gt;3,"",""))))</f>
        <v/>
      </c>
      <c r="AV51" s="20" t="s">
        <v>33</v>
      </c>
      <c r="AW51" s="31" t="str">
        <f>IF(H51&gt;19,"",IF(H51&gt;11,"",IF(H51&gt;3,"",2)))</f>
        <v/>
      </c>
      <c r="AX51" s="31">
        <f>IF(H51&gt;19,"",IF(H51&gt;11,"",IF(H51&gt;3,3,IF(H51&gt;3,"",""))))</f>
        <v>3</v>
      </c>
      <c r="AY51" s="31" t="str">
        <f>IF(H51&gt;19,"",IF(H51&gt;11,4,IF(H51&gt;3,"",IF(H51&gt;3,"",""))))</f>
        <v/>
      </c>
      <c r="AZ51" s="31" t="str">
        <f>IF(H51&gt;19,5,IF(H51&gt;11,"",IF(H51&gt;3,"",IF(H51&gt;3,"",""))))</f>
        <v/>
      </c>
      <c r="BA51" s="20" t="s">
        <v>34</v>
      </c>
      <c r="BB51" s="31" t="str">
        <f>IF(J51&gt;20,"",IF(J51&gt;13,"",IF(J51&gt;3,"",2)))</f>
        <v/>
      </c>
      <c r="BC51" s="31">
        <f>IF(J51&gt;20,"",IF(J51&gt;13,"",IF(J51&gt;3,3,IF(J51&gt;3,"",""))))</f>
        <v>3</v>
      </c>
      <c r="BD51" s="31" t="str">
        <f>IF(J51&gt;20,"",IF(J51&gt;13,4,IF(J51&gt;3,"",IF(J51&gt;3,"",""))))</f>
        <v/>
      </c>
      <c r="BE51" s="31" t="str">
        <f>IF(J51&gt;20,5,IF(J51&gt;13,"",IF(J51&gt;3,"",IF(J51&gt;3,"",""))))</f>
        <v/>
      </c>
      <c r="BF51" s="31">
        <f>IF(J51&gt;20,BE51,IF(J51&gt;13,BD51,IF(J51&gt;3,BC51,IF(J51=0,"",IF(J51&gt;3,"",BB51)))))</f>
        <v>3</v>
      </c>
      <c r="BG51" s="20" t="s">
        <v>14</v>
      </c>
      <c r="BH51" s="31" t="str">
        <f>IF(J51&gt;19,"",IF(J51&gt;11,"",IF(J51&gt;3,"",2)))</f>
        <v/>
      </c>
      <c r="BI51" s="31">
        <f>IF(J51&gt;19,"",IF(J51&gt;11,"",IF(J51&gt;3,3,IF(J51&gt;3,"",""))))</f>
        <v>3</v>
      </c>
      <c r="BJ51" s="31" t="str">
        <f>IF(J51&gt;19,"",IF(J51&gt;11,4,IF(J51&gt;3,"",IF(J51&gt;3,"",""))))</f>
        <v/>
      </c>
      <c r="BK51" s="31" t="str">
        <f>IF(J51&gt;19,5,IF(J51&gt;11,"",IF(J51&gt;3,"",IF(J51&gt;3,"",""))))</f>
        <v/>
      </c>
      <c r="BL51" s="31">
        <f>IF(J51&gt;19,BK51,IF(J51&gt;11,BJ51,IF(J51&gt;3,BI51,IF(J51=0,"",IF(J51&gt;3,"",BH51)))))</f>
        <v>3</v>
      </c>
      <c r="BM51" s="20" t="s">
        <v>15</v>
      </c>
      <c r="BN51" s="31" t="str">
        <f>IF(J51&gt;19,"",IF(J51&gt;11,"",IF(J51&gt;3,"",2)))</f>
        <v/>
      </c>
      <c r="BO51" s="31">
        <f>IF(J51&gt;19,"",IF(J51&gt;11,"",IF(J51&gt;3,3,IF(J51&gt;3,"",""))))</f>
        <v>3</v>
      </c>
      <c r="BP51" s="31" t="str">
        <f>IF(J51&gt;19,"",IF(J51&gt;11,4,IF(J51&gt;3,"",IF(J51&gt;3,"",""))))</f>
        <v/>
      </c>
      <c r="BQ51" s="31" t="str">
        <f>IF(J51&gt;19,5,IF(J51&gt;11,"",IF(J51&gt;3,"",IF(J51&gt;3,"",""))))</f>
        <v/>
      </c>
      <c r="BR51" s="31">
        <f>IF(J51&gt;19,BQ51,IF(J51&gt;11,BP51,IF(J51&gt;3,BO51,IF(J51=0,"",IF(J51&gt;3,"",BN51)))))</f>
        <v>3</v>
      </c>
      <c r="BS51" s="20" t="s">
        <v>16</v>
      </c>
      <c r="BT51" s="31" t="str">
        <f>IF(J51&gt;20,"",IF(J51&gt;13,"",IF(J51&gt;3,"",2)))</f>
        <v/>
      </c>
      <c r="BU51" s="31">
        <f>IF(J51&gt;20,"",IF(J51&gt;13,"",IF(J51&gt;3,3,IF(J51&gt;3,"",""))))</f>
        <v>3</v>
      </c>
      <c r="BV51" s="31" t="str">
        <f>IF(J51&gt;20,"",IF(J51&gt;13,4,IF(J51&gt;3,"",IF(J51&gt;3,"",""))))</f>
        <v/>
      </c>
      <c r="BW51" s="31" t="str">
        <f>IF(J51&gt;20,5,IF(J51&gt;13,"",IF(J51&gt;3,"",IF(J51&gt;3,"",""))))</f>
        <v/>
      </c>
      <c r="BX51" s="31">
        <f>IF(J51&gt;20,BW51,IF(J51&gt;13,BV51,IF(J51&gt;3,BU51,IF(J51=0,"",IF(J51&gt;3,"",BT51)))))</f>
        <v>3</v>
      </c>
      <c r="BY51" s="20" t="s">
        <v>35</v>
      </c>
      <c r="BZ51" s="31" t="str">
        <f>IF(J51&gt;20,"",IF(J51&gt;13,"",IF(J51&gt;3,"",2)))</f>
        <v/>
      </c>
      <c r="CA51" s="31">
        <f>IF(J51&gt;20,"",IF(J51&gt;13,"",IF(J51&gt;3,3,IF(J51&gt;3,"",""))))</f>
        <v>3</v>
      </c>
      <c r="CB51" s="31" t="str">
        <f>IF(J51&gt;20,"",IF(J51&gt;13,4,IF(J51&gt;3,"",IF(J51&gt;3,"",""))))</f>
        <v/>
      </c>
      <c r="CC51" s="31" t="str">
        <f>IF(J51&gt;20,5,IF(J51&gt;13,"",IF(J51&gt;3,"",IF(J51&gt;3,"",""))))</f>
        <v/>
      </c>
      <c r="CD51" s="31">
        <f>IF(J51&gt;20,CC51,IF(J51&gt;13,CB51,IF(J51&gt;3,CA51,IF(J51=0,"",IF(J51&gt;3,"",BZ51)))))</f>
        <v>3</v>
      </c>
      <c r="CE51" s="20" t="s">
        <v>29</v>
      </c>
      <c r="CF51" s="31" t="str">
        <f>IF(J51&gt;20,"",IF(J51&gt;13,"",IF(J51&gt;3,"",2)))</f>
        <v/>
      </c>
      <c r="CG51" s="31">
        <f>IF(J51&gt;20,"",IF(J51&gt;13,"",IF(J51&gt;3,3,IF(J51&gt;3,"",""))))</f>
        <v>3</v>
      </c>
      <c r="CH51" s="31" t="str">
        <f>IF(J51&gt;20,"",IF(J51&gt;13,4,IF(J51&gt;3,"",IF(J51&gt;3,"",""))))</f>
        <v/>
      </c>
      <c r="CI51" s="31" t="str">
        <f>IF(J51&gt;20,5,IF(J51&gt;13,"",IF(J51&gt;3,"",IF(J51&gt;3,"",""))))</f>
        <v/>
      </c>
      <c r="CJ51" s="31">
        <f>IF(J51&gt;20,CI51,IF(J51&gt;13,CH51,IF(J51&gt;3,CG51,IF(J51=0,"",IF(J51&gt;3,"",CF51)))))</f>
        <v>3</v>
      </c>
      <c r="CK51" s="20" t="s">
        <v>36</v>
      </c>
      <c r="CL51" s="31" t="str">
        <f>IF(J51&gt;20,"",IF(J51&gt;13,"",IF(J51&gt;3,"",2)))</f>
        <v/>
      </c>
      <c r="CM51" s="31">
        <f>IF(J51&gt;20,"",IF(J51&gt;13,"",IF(J51&gt;3,3,IF(J51&gt;3,"",""))))</f>
        <v>3</v>
      </c>
      <c r="CN51" s="31" t="str">
        <f>IF(J51&gt;20,"",IF(J51&gt;13,4,IF(J51&gt;3,"",IF(J51&gt;3,"",""))))</f>
        <v/>
      </c>
      <c r="CO51" s="31" t="str">
        <f>IF(J51&gt;20,5,IF(J51&gt;13,"",IF(J51&gt;3,"",IF(J51&gt;3,"",""))))</f>
        <v/>
      </c>
      <c r="CP51" s="31">
        <f>IF(J51&gt;20,CO51,IF(J51&gt;13,CN51,IF(J51&gt;3,CM51,IF(J51=0,"",IF(J51&gt;3,"",CL51)))))</f>
        <v>3</v>
      </c>
      <c r="CQ51" s="21">
        <f>K51-F51</f>
        <v>37</v>
      </c>
      <c r="CR51" s="22" t="str">
        <f>IF(CQ51=0," ",IF(CQ51&gt;=50, "",IF(D51="ж","не прошла",IF(D51="м","не прошёл"))))</f>
        <v>не прошёл</v>
      </c>
    </row>
    <row r="52" spans="1:96" ht="15" x14ac:dyDescent="0.25">
      <c r="A52" s="23">
        <f>'[1]Впишите фамилии!'!E78</f>
        <v>19</v>
      </c>
      <c r="B52" s="24" t="str">
        <f>'[1]Впишите фамилии!'!F78</f>
        <v>б</v>
      </c>
      <c r="C52" s="23" t="str">
        <f>'[1]Впишите фамилии!'!G78</f>
        <v xml:space="preserve">Цыздоев Ибраим </v>
      </c>
      <c r="D52" s="25" t="str">
        <f>'[1]Впишите фамилии!'!H78</f>
        <v>м</v>
      </c>
      <c r="E52" s="27">
        <v>13</v>
      </c>
      <c r="F52" s="27">
        <v>9</v>
      </c>
      <c r="G52" s="27">
        <v>7</v>
      </c>
      <c r="H52" s="27">
        <v>5</v>
      </c>
      <c r="I52" s="37" t="s">
        <v>34</v>
      </c>
      <c r="J52" s="33">
        <v>5</v>
      </c>
      <c r="K52" s="34">
        <f>E52+F52+G52+H52+J52</f>
        <v>39</v>
      </c>
      <c r="L52" s="30">
        <f>IF(E52&gt;20,AK52,IF(E52&gt;13,AJ52,IF(E52=0,"",IF(E52&gt;3,AI52,IF(E52&gt;3,"",AH52)))))</f>
        <v>3</v>
      </c>
      <c r="M52" s="30">
        <f>IF(F52&gt;17,AP52,IF(F52&gt;11,AO52,IF(F52&gt;3,AN52,IF(F52=0,"",IF(F52&gt;3,"",AM52)))))</f>
        <v>3</v>
      </c>
      <c r="N52" s="30">
        <f>IF(G52&gt;20,AU52,IF(G52&gt;13,AT52,IF(G52&gt;3,AS52,IF(G52=0,"",IF(G52&gt;3,"",AR52)))))</f>
        <v>3</v>
      </c>
      <c r="O52" s="30">
        <f>IF(H52&gt;19,AZ52,IF(H52&gt;11,AY52,IF(H52&gt;3,AX52,IF(H52=0,"",IF(H52&gt;3,"",AW52)))))</f>
        <v>3</v>
      </c>
      <c r="P52" s="30">
        <f>IF(I52="физика",BL52,IF(I52="биология",BF52,IF(I52="химия",BR52,IF(I52="литература",BX52,IF(I52="вс.история",CD52,IF(I52="география",CJ52,IF(I52="иностранный",CP52,"")))))))</f>
        <v>3</v>
      </c>
      <c r="Q52" s="19">
        <f>IF(I52="биология",J52," " )</f>
        <v>5</v>
      </c>
      <c r="R52" s="20" t="str">
        <f>IF(I52="физика",J52," " )</f>
        <v xml:space="preserve"> </v>
      </c>
      <c r="S52" s="20" t="str">
        <f>IF(I52="химия",J52," " )</f>
        <v xml:space="preserve"> </v>
      </c>
      <c r="T52" s="20" t="str">
        <f>IF(I52="литература",J52," " )</f>
        <v xml:space="preserve"> </v>
      </c>
      <c r="U52" s="20" t="str">
        <f>IF(I52="вс.история",J52," " )</f>
        <v xml:space="preserve"> </v>
      </c>
      <c r="V52" s="20" t="str">
        <f>IF(I52="география",J52," " )</f>
        <v xml:space="preserve"> </v>
      </c>
      <c r="W52" s="20" t="str">
        <f>IF(I52="иностранный",J52," " )</f>
        <v xml:space="preserve"> </v>
      </c>
      <c r="X52" s="31">
        <f t="shared" si="7"/>
        <v>1</v>
      </c>
      <c r="Y52" s="31" t="str">
        <f t="shared" si="8"/>
        <v/>
      </c>
      <c r="Z52" s="31" t="str">
        <f t="shared" si="9"/>
        <v/>
      </c>
      <c r="AA52" s="31" t="str">
        <f t="shared" si="10"/>
        <v/>
      </c>
      <c r="AB52" s="31" t="str">
        <f t="shared" si="11"/>
        <v/>
      </c>
      <c r="AC52" s="31" t="str">
        <f t="shared" si="12"/>
        <v/>
      </c>
      <c r="AD52" s="31" t="str">
        <f t="shared" si="13"/>
        <v/>
      </c>
      <c r="AG52" s="20" t="s">
        <v>30</v>
      </c>
      <c r="AH52" s="31" t="str">
        <f>IF(E52&gt;20,"",IF(E52&gt;13,"",IF(E52&gt;3,"",2)))</f>
        <v/>
      </c>
      <c r="AI52" s="31">
        <f>IF(E52&gt;20,"",IF(E52&gt;13,"",IF(E52&gt;3,3,IF(E52&gt;3,"",""))))</f>
        <v>3</v>
      </c>
      <c r="AJ52" s="31" t="str">
        <f>IF(E52&gt;20,"",IF(E52&gt;13,4,IF(E52&gt;3,"",IF(E52&gt;3,"",""))))</f>
        <v/>
      </c>
      <c r="AK52" s="31" t="str">
        <f>IF(E52&gt;20,5,IF(E52&gt;13,"",IF(E52&gt;3,"",IF(E52&gt;3,"",""))))</f>
        <v/>
      </c>
      <c r="AL52" s="20" t="s">
        <v>31</v>
      </c>
      <c r="AM52" s="31" t="str">
        <f>IF(F52&gt;17,"",IF(F52&gt;11,"",IF(F52&gt;3,"",2)))</f>
        <v/>
      </c>
      <c r="AN52" s="31">
        <f>IF(F52&gt;17,"",IF(F52&gt;11,"",IF(F52&gt;3,3,IF(F52&gt;3,"",""))))</f>
        <v>3</v>
      </c>
      <c r="AO52" s="31" t="str">
        <f>IF(F52&gt;17,"",IF(F52&gt;11,4,IF(F52&gt;3,"",IF(F52&gt;3,"",""))))</f>
        <v/>
      </c>
      <c r="AP52" s="31" t="str">
        <f>IF(F52&gt;17,5,IF(F52&gt;11,"",IF(F52&gt;3,"",IF(F52&gt;3,"",""))))</f>
        <v/>
      </c>
      <c r="AQ52" s="20" t="s">
        <v>32</v>
      </c>
      <c r="AR52" s="31" t="str">
        <f>IF(G52&gt;20,"",IF(G52&gt;13,"",IF(G52&gt;3,"",2)))</f>
        <v/>
      </c>
      <c r="AS52" s="31">
        <f>IF(G52&gt;20,"",IF(G52&gt;13,"",IF(G52&gt;3,3,IF(G52&gt;3,"",""))))</f>
        <v>3</v>
      </c>
      <c r="AT52" s="31" t="str">
        <f>IF(G52&gt;20,"",IF(G52&gt;13,4,IF(G52&gt;3,"",IF(G52&gt;3,"",""))))</f>
        <v/>
      </c>
      <c r="AU52" s="31" t="str">
        <f>IF(G52&gt;20,5,IF(G52&gt;13,"",IF(G52&gt;3,"",IF(G52&gt;3,"",""))))</f>
        <v/>
      </c>
      <c r="AV52" s="20" t="s">
        <v>33</v>
      </c>
      <c r="AW52" s="31" t="str">
        <f>IF(H52&gt;19,"",IF(H52&gt;11,"",IF(H52&gt;3,"",2)))</f>
        <v/>
      </c>
      <c r="AX52" s="31">
        <f>IF(H52&gt;19,"",IF(H52&gt;11,"",IF(H52&gt;3,3,IF(H52&gt;3,"",""))))</f>
        <v>3</v>
      </c>
      <c r="AY52" s="31" t="str">
        <f>IF(H52&gt;19,"",IF(H52&gt;11,4,IF(H52&gt;3,"",IF(H52&gt;3,"",""))))</f>
        <v/>
      </c>
      <c r="AZ52" s="31" t="str">
        <f>IF(H52&gt;19,5,IF(H52&gt;11,"",IF(H52&gt;3,"",IF(H52&gt;3,"",""))))</f>
        <v/>
      </c>
      <c r="BA52" s="20" t="s">
        <v>34</v>
      </c>
      <c r="BB52" s="31" t="str">
        <f>IF(J52&gt;20,"",IF(J52&gt;13,"",IF(J52&gt;3,"",2)))</f>
        <v/>
      </c>
      <c r="BC52" s="31">
        <f>IF(J52&gt;20,"",IF(J52&gt;13,"",IF(J52&gt;3,3,IF(J52&gt;3,"",""))))</f>
        <v>3</v>
      </c>
      <c r="BD52" s="31" t="str">
        <f>IF(J52&gt;20,"",IF(J52&gt;13,4,IF(J52&gt;3,"",IF(J52&gt;3,"",""))))</f>
        <v/>
      </c>
      <c r="BE52" s="31" t="str">
        <f>IF(J52&gt;20,5,IF(J52&gt;13,"",IF(J52&gt;3,"",IF(J52&gt;3,"",""))))</f>
        <v/>
      </c>
      <c r="BF52" s="31">
        <f>IF(J52&gt;20,BE52,IF(J52&gt;13,BD52,IF(J52&gt;3,BC52,IF(J52=0,"",IF(J52&gt;3,"",BB52)))))</f>
        <v>3</v>
      </c>
      <c r="BG52" s="20" t="s">
        <v>14</v>
      </c>
      <c r="BH52" s="31" t="str">
        <f>IF(J52&gt;19,"",IF(J52&gt;11,"",IF(J52&gt;3,"",2)))</f>
        <v/>
      </c>
      <c r="BI52" s="31">
        <f>IF(J52&gt;19,"",IF(J52&gt;11,"",IF(J52&gt;3,3,IF(J52&gt;3,"",""))))</f>
        <v>3</v>
      </c>
      <c r="BJ52" s="31" t="str">
        <f>IF(J52&gt;19,"",IF(J52&gt;11,4,IF(J52&gt;3,"",IF(J52&gt;3,"",""))))</f>
        <v/>
      </c>
      <c r="BK52" s="31" t="str">
        <f>IF(J52&gt;19,5,IF(J52&gt;11,"",IF(J52&gt;3,"",IF(J52&gt;3,"",""))))</f>
        <v/>
      </c>
      <c r="BL52" s="31">
        <f>IF(J52&gt;19,BK52,IF(J52&gt;11,BJ52,IF(J52&gt;3,BI52,IF(J52=0,"",IF(J52&gt;3,"",BH52)))))</f>
        <v>3</v>
      </c>
      <c r="BM52" s="20" t="s">
        <v>15</v>
      </c>
      <c r="BN52" s="31" t="str">
        <f>IF(J52&gt;19,"",IF(J52&gt;11,"",IF(J52&gt;3,"",2)))</f>
        <v/>
      </c>
      <c r="BO52" s="31">
        <f>IF(J52&gt;19,"",IF(J52&gt;11,"",IF(J52&gt;3,3,IF(J52&gt;3,"",""))))</f>
        <v>3</v>
      </c>
      <c r="BP52" s="31" t="str">
        <f>IF(J52&gt;19,"",IF(J52&gt;11,4,IF(J52&gt;3,"",IF(J52&gt;3,"",""))))</f>
        <v/>
      </c>
      <c r="BQ52" s="31" t="str">
        <f>IF(J52&gt;19,5,IF(J52&gt;11,"",IF(J52&gt;3,"",IF(J52&gt;3,"",""))))</f>
        <v/>
      </c>
      <c r="BR52" s="31">
        <f>IF(J52&gt;19,BQ52,IF(J52&gt;11,BP52,IF(J52&gt;3,BO52,IF(J52=0,"",IF(J52&gt;3,"",BN52)))))</f>
        <v>3</v>
      </c>
      <c r="BS52" s="20" t="s">
        <v>16</v>
      </c>
      <c r="BT52" s="31" t="str">
        <f>IF(J52&gt;20,"",IF(J52&gt;13,"",IF(J52&gt;3,"",2)))</f>
        <v/>
      </c>
      <c r="BU52" s="31">
        <f>IF(J52&gt;20,"",IF(J52&gt;13,"",IF(J52&gt;3,3,IF(J52&gt;3,"",""))))</f>
        <v>3</v>
      </c>
      <c r="BV52" s="31" t="str">
        <f>IF(J52&gt;20,"",IF(J52&gt;13,4,IF(J52&gt;3,"",IF(J52&gt;3,"",""))))</f>
        <v/>
      </c>
      <c r="BW52" s="31" t="str">
        <f>IF(J52&gt;20,5,IF(J52&gt;13,"",IF(J52&gt;3,"",IF(J52&gt;3,"",""))))</f>
        <v/>
      </c>
      <c r="BX52" s="31">
        <f>IF(J52&gt;20,BW52,IF(J52&gt;13,BV52,IF(J52&gt;3,BU52,IF(J52=0,"",IF(J52&gt;3,"",BT52)))))</f>
        <v>3</v>
      </c>
      <c r="BY52" s="20" t="s">
        <v>35</v>
      </c>
      <c r="BZ52" s="31" t="str">
        <f>IF(J52&gt;20,"",IF(J52&gt;13,"",IF(J52&gt;3,"",2)))</f>
        <v/>
      </c>
      <c r="CA52" s="31">
        <f>IF(J52&gt;20,"",IF(J52&gt;13,"",IF(J52&gt;3,3,IF(J52&gt;3,"",""))))</f>
        <v>3</v>
      </c>
      <c r="CB52" s="31" t="str">
        <f>IF(J52&gt;20,"",IF(J52&gt;13,4,IF(J52&gt;3,"",IF(J52&gt;3,"",""))))</f>
        <v/>
      </c>
      <c r="CC52" s="31" t="str">
        <f>IF(J52&gt;20,5,IF(J52&gt;13,"",IF(J52&gt;3,"",IF(J52&gt;3,"",""))))</f>
        <v/>
      </c>
      <c r="CD52" s="31">
        <f>IF(J52&gt;20,CC52,IF(J52&gt;13,CB52,IF(J52&gt;3,CA52,IF(J52=0,"",IF(J52&gt;3,"",BZ52)))))</f>
        <v>3</v>
      </c>
      <c r="CE52" s="20" t="s">
        <v>29</v>
      </c>
      <c r="CF52" s="31" t="str">
        <f>IF(J52&gt;20,"",IF(J52&gt;13,"",IF(J52&gt;3,"",2)))</f>
        <v/>
      </c>
      <c r="CG52" s="31">
        <f>IF(J52&gt;20,"",IF(J52&gt;13,"",IF(J52&gt;3,3,IF(J52&gt;3,"",""))))</f>
        <v>3</v>
      </c>
      <c r="CH52" s="31" t="str">
        <f>IF(J52&gt;20,"",IF(J52&gt;13,4,IF(J52&gt;3,"",IF(J52&gt;3,"",""))))</f>
        <v/>
      </c>
      <c r="CI52" s="31" t="str">
        <f>IF(J52&gt;20,5,IF(J52&gt;13,"",IF(J52&gt;3,"",IF(J52&gt;3,"",""))))</f>
        <v/>
      </c>
      <c r="CJ52" s="31">
        <f>IF(J52&gt;20,CI52,IF(J52&gt;13,CH52,IF(J52&gt;3,CG52,IF(J52=0,"",IF(J52&gt;3,"",CF52)))))</f>
        <v>3</v>
      </c>
      <c r="CK52" s="20" t="s">
        <v>36</v>
      </c>
      <c r="CL52" s="31" t="str">
        <f>IF(J52&gt;20,"",IF(J52&gt;13,"",IF(J52&gt;3,"",2)))</f>
        <v/>
      </c>
      <c r="CM52" s="31">
        <f>IF(J52&gt;20,"",IF(J52&gt;13,"",IF(J52&gt;3,3,IF(J52&gt;3,"",""))))</f>
        <v>3</v>
      </c>
      <c r="CN52" s="31" t="str">
        <f>IF(J52&gt;20,"",IF(J52&gt;13,4,IF(J52&gt;3,"",IF(J52&gt;3,"",""))))</f>
        <v/>
      </c>
      <c r="CO52" s="31" t="str">
        <f>IF(J52&gt;20,5,IF(J52&gt;13,"",IF(J52&gt;3,"",IF(J52&gt;3,"",""))))</f>
        <v/>
      </c>
      <c r="CP52" s="31">
        <f>IF(J52&gt;20,CO52,IF(J52&gt;13,CN52,IF(J52&gt;3,CM52,IF(J52=0,"",IF(J52&gt;3,"",CL52)))))</f>
        <v>3</v>
      </c>
      <c r="CQ52" s="21">
        <f>K52-F52</f>
        <v>30</v>
      </c>
      <c r="CR52" s="22" t="str">
        <f>IF(CQ52=0," ",IF(CQ52&gt;=50, "",IF(D52="ж","не прошла",IF(D52="м","не прошёл"))))</f>
        <v>не прошёл</v>
      </c>
    </row>
    <row r="53" spans="1:96" ht="15" x14ac:dyDescent="0.25">
      <c r="A53" s="60">
        <f>'[1]Впишите фамилии!'!E79</f>
        <v>20</v>
      </c>
      <c r="B53" s="61" t="str">
        <f>'[1]Впишите фамилии!'!F79</f>
        <v>б</v>
      </c>
      <c r="C53" s="60" t="str">
        <f>'[1]Впишите фамилии!'!G79</f>
        <v xml:space="preserve">Щукина Валерия </v>
      </c>
      <c r="D53" s="62" t="str">
        <f>'[1]Впишите фамилии!'!H79</f>
        <v>ж</v>
      </c>
      <c r="E53" s="81">
        <v>9</v>
      </c>
      <c r="F53" s="81">
        <v>6</v>
      </c>
      <c r="G53" s="81">
        <v>11</v>
      </c>
      <c r="H53" s="81">
        <v>15</v>
      </c>
      <c r="I53" s="82" t="s">
        <v>34</v>
      </c>
      <c r="J53" s="83">
        <v>7</v>
      </c>
      <c r="K53" s="84">
        <f>E53+F53+G53+H53+J53</f>
        <v>48</v>
      </c>
      <c r="L53" s="66">
        <f>IF(E53&gt;20,AK53,IF(E53&gt;13,AJ53,IF(E53=0,"",IF(E53&gt;3,AI53,IF(E53&gt;3,"",AH53)))))</f>
        <v>3</v>
      </c>
      <c r="M53" s="66">
        <f>IF(F53&gt;17,AP53,IF(F53&gt;11,AO53,IF(F53&gt;3,AN53,IF(F53=0,"",IF(F53&gt;3,"",AM53)))))</f>
        <v>3</v>
      </c>
      <c r="N53" s="66">
        <f>IF(G53&gt;20,AU53,IF(G53&gt;13,AT53,IF(G53&gt;3,AS53,IF(G53=0,"",IF(G53&gt;3,"",AR53)))))</f>
        <v>3</v>
      </c>
      <c r="O53" s="66">
        <f>IF(H53&gt;19,AZ53,IF(H53&gt;11,AY53,IF(H53&gt;3,AX53,IF(H53=0,"",IF(H53&gt;3,"",AW53)))))</f>
        <v>4</v>
      </c>
      <c r="P53" s="66">
        <f>IF(I53="физика",BL53,IF(I53="биология",BF53,IF(I53="химия",BR53,IF(I53="литература",BX53,IF(I53="вс.история",CD53,IF(I53="география",CJ53,IF(I53="иностранный",CP53,"")))))))</f>
        <v>3</v>
      </c>
      <c r="Q53" s="67">
        <f>IF(I53="биология",J53," " )</f>
        <v>7</v>
      </c>
      <c r="R53" s="68" t="str">
        <f>IF(I53="физика",J53," " )</f>
        <v xml:space="preserve"> </v>
      </c>
      <c r="S53" s="68" t="str">
        <f>IF(I53="химия",J53," " )</f>
        <v xml:space="preserve"> </v>
      </c>
      <c r="T53" s="68" t="str">
        <f>IF(I53="литература",J53," " )</f>
        <v xml:space="preserve"> </v>
      </c>
      <c r="U53" s="68" t="str">
        <f>IF(I53="вс.история",J53," " )</f>
        <v xml:space="preserve"> </v>
      </c>
      <c r="V53" s="68" t="str">
        <f>IF(I53="география",J53," " )</f>
        <v xml:space="preserve"> </v>
      </c>
      <c r="W53" s="68" t="str">
        <f>IF(I53="иностранный",J53," " )</f>
        <v xml:space="preserve"> </v>
      </c>
      <c r="X53" s="69">
        <f t="shared" si="7"/>
        <v>1</v>
      </c>
      <c r="Y53" s="69" t="str">
        <f t="shared" si="8"/>
        <v/>
      </c>
      <c r="Z53" s="69" t="str">
        <f t="shared" si="9"/>
        <v/>
      </c>
      <c r="AA53" s="69" t="str">
        <f t="shared" si="10"/>
        <v/>
      </c>
      <c r="AB53" s="69" t="str">
        <f t="shared" si="11"/>
        <v/>
      </c>
      <c r="AC53" s="69" t="str">
        <f t="shared" si="12"/>
        <v/>
      </c>
      <c r="AD53" s="69" t="str">
        <f t="shared" si="13"/>
        <v/>
      </c>
      <c r="AG53" s="68" t="s">
        <v>30</v>
      </c>
      <c r="AH53" s="69" t="str">
        <f>IF(E53&gt;20,"",IF(E53&gt;13,"",IF(E53&gt;3,"",2)))</f>
        <v/>
      </c>
      <c r="AI53" s="69">
        <f>IF(E53&gt;20,"",IF(E53&gt;13,"",IF(E53&gt;3,3,IF(E53&gt;3,"",""))))</f>
        <v>3</v>
      </c>
      <c r="AJ53" s="69" t="str">
        <f>IF(E53&gt;20,"",IF(E53&gt;13,4,IF(E53&gt;3,"",IF(E53&gt;3,"",""))))</f>
        <v/>
      </c>
      <c r="AK53" s="69" t="str">
        <f>IF(E53&gt;20,5,IF(E53&gt;13,"",IF(E53&gt;3,"",IF(E53&gt;3,"",""))))</f>
        <v/>
      </c>
      <c r="AL53" s="68" t="s">
        <v>31</v>
      </c>
      <c r="AM53" s="69" t="str">
        <f>IF(F53&gt;17,"",IF(F53&gt;11,"",IF(F53&gt;3,"",2)))</f>
        <v/>
      </c>
      <c r="AN53" s="69">
        <f>IF(F53&gt;17,"",IF(F53&gt;11,"",IF(F53&gt;3,3,IF(F53&gt;3,"",""))))</f>
        <v>3</v>
      </c>
      <c r="AO53" s="69" t="str">
        <f>IF(F53&gt;17,"",IF(F53&gt;11,4,IF(F53&gt;3,"",IF(F53&gt;3,"",""))))</f>
        <v/>
      </c>
      <c r="AP53" s="69" t="str">
        <f>IF(F53&gt;17,5,IF(F53&gt;11,"",IF(F53&gt;3,"",IF(F53&gt;3,"",""))))</f>
        <v/>
      </c>
      <c r="AQ53" s="68" t="s">
        <v>32</v>
      </c>
      <c r="AR53" s="69" t="str">
        <f>IF(G53&gt;20,"",IF(G53&gt;13,"",IF(G53&gt;3,"",2)))</f>
        <v/>
      </c>
      <c r="AS53" s="69">
        <f>IF(G53&gt;20,"",IF(G53&gt;13,"",IF(G53&gt;3,3,IF(G53&gt;3,"",""))))</f>
        <v>3</v>
      </c>
      <c r="AT53" s="69" t="str">
        <f>IF(G53&gt;20,"",IF(G53&gt;13,4,IF(G53&gt;3,"",IF(G53&gt;3,"",""))))</f>
        <v/>
      </c>
      <c r="AU53" s="69" t="str">
        <f>IF(G53&gt;20,5,IF(G53&gt;13,"",IF(G53&gt;3,"",IF(G53&gt;3,"",""))))</f>
        <v/>
      </c>
      <c r="AV53" s="68" t="s">
        <v>33</v>
      </c>
      <c r="AW53" s="69" t="str">
        <f>IF(H53&gt;19,"",IF(H53&gt;11,"",IF(H53&gt;3,"",2)))</f>
        <v/>
      </c>
      <c r="AX53" s="69" t="str">
        <f>IF(H53&gt;19,"",IF(H53&gt;11,"",IF(H53&gt;3,3,IF(H53&gt;3,"",""))))</f>
        <v/>
      </c>
      <c r="AY53" s="69">
        <f>IF(H53&gt;19,"",IF(H53&gt;11,4,IF(H53&gt;3,"",IF(H53&gt;3,"",""))))</f>
        <v>4</v>
      </c>
      <c r="AZ53" s="69" t="str">
        <f>IF(H53&gt;19,5,IF(H53&gt;11,"",IF(H53&gt;3,"",IF(H53&gt;3,"",""))))</f>
        <v/>
      </c>
      <c r="BA53" s="68" t="s">
        <v>34</v>
      </c>
      <c r="BB53" s="69" t="str">
        <f>IF(J53&gt;20,"",IF(J53&gt;13,"",IF(J53&gt;3,"",2)))</f>
        <v/>
      </c>
      <c r="BC53" s="69">
        <f>IF(J53&gt;20,"",IF(J53&gt;13,"",IF(J53&gt;3,3,IF(J53&gt;3,"",""))))</f>
        <v>3</v>
      </c>
      <c r="BD53" s="69" t="str">
        <f>IF(J53&gt;20,"",IF(J53&gt;13,4,IF(J53&gt;3,"",IF(J53&gt;3,"",""))))</f>
        <v/>
      </c>
      <c r="BE53" s="69" t="str">
        <f>IF(J53&gt;20,5,IF(J53&gt;13,"",IF(J53&gt;3,"",IF(J53&gt;3,"",""))))</f>
        <v/>
      </c>
      <c r="BF53" s="69">
        <f>IF(J53&gt;20,BE53,IF(J53&gt;13,BD53,IF(J53&gt;3,BC53,IF(J53=0,"",IF(J53&gt;3,"",BB53)))))</f>
        <v>3</v>
      </c>
      <c r="BG53" s="68" t="s">
        <v>14</v>
      </c>
      <c r="BH53" s="69" t="str">
        <f>IF(J53&gt;19,"",IF(J53&gt;11,"",IF(J53&gt;3,"",2)))</f>
        <v/>
      </c>
      <c r="BI53" s="69">
        <f>IF(J53&gt;19,"",IF(J53&gt;11,"",IF(J53&gt;3,3,IF(J53&gt;3,"",""))))</f>
        <v>3</v>
      </c>
      <c r="BJ53" s="69" t="str">
        <f>IF(J53&gt;19,"",IF(J53&gt;11,4,IF(J53&gt;3,"",IF(J53&gt;3,"",""))))</f>
        <v/>
      </c>
      <c r="BK53" s="69" t="str">
        <f>IF(J53&gt;19,5,IF(J53&gt;11,"",IF(J53&gt;3,"",IF(J53&gt;3,"",""))))</f>
        <v/>
      </c>
      <c r="BL53" s="69">
        <f>IF(J53&gt;19,BK53,IF(J53&gt;11,BJ53,IF(J53&gt;3,BI53,IF(J53=0,"",IF(J53&gt;3,"",BH53)))))</f>
        <v>3</v>
      </c>
      <c r="BM53" s="68" t="s">
        <v>15</v>
      </c>
      <c r="BN53" s="69" t="str">
        <f>IF(J53&gt;19,"",IF(J53&gt;11,"",IF(J53&gt;3,"",2)))</f>
        <v/>
      </c>
      <c r="BO53" s="69">
        <f>IF(J53&gt;19,"",IF(J53&gt;11,"",IF(J53&gt;3,3,IF(J53&gt;3,"",""))))</f>
        <v>3</v>
      </c>
      <c r="BP53" s="69" t="str">
        <f>IF(J53&gt;19,"",IF(J53&gt;11,4,IF(J53&gt;3,"",IF(J53&gt;3,"",""))))</f>
        <v/>
      </c>
      <c r="BQ53" s="69" t="str">
        <f>IF(J53&gt;19,5,IF(J53&gt;11,"",IF(J53&gt;3,"",IF(J53&gt;3,"",""))))</f>
        <v/>
      </c>
      <c r="BR53" s="69">
        <f>IF(J53&gt;19,BQ53,IF(J53&gt;11,BP53,IF(J53&gt;3,BO53,IF(J53=0,"",IF(J53&gt;3,"",BN53)))))</f>
        <v>3</v>
      </c>
      <c r="BS53" s="68" t="s">
        <v>16</v>
      </c>
      <c r="BT53" s="69" t="str">
        <f>IF(J53&gt;20,"",IF(J53&gt;13,"",IF(J53&gt;3,"",2)))</f>
        <v/>
      </c>
      <c r="BU53" s="69">
        <f>IF(J53&gt;20,"",IF(J53&gt;13,"",IF(J53&gt;3,3,IF(J53&gt;3,"",""))))</f>
        <v>3</v>
      </c>
      <c r="BV53" s="69" t="str">
        <f>IF(J53&gt;20,"",IF(J53&gt;13,4,IF(J53&gt;3,"",IF(J53&gt;3,"",""))))</f>
        <v/>
      </c>
      <c r="BW53" s="69" t="str">
        <f>IF(J53&gt;20,5,IF(J53&gt;13,"",IF(J53&gt;3,"",IF(J53&gt;3,"",""))))</f>
        <v/>
      </c>
      <c r="BX53" s="69">
        <f>IF(J53&gt;20,BW53,IF(J53&gt;13,BV53,IF(J53&gt;3,BU53,IF(J53=0,"",IF(J53&gt;3,"",BT53)))))</f>
        <v>3</v>
      </c>
      <c r="BY53" s="68" t="s">
        <v>35</v>
      </c>
      <c r="BZ53" s="69" t="str">
        <f>IF(J53&gt;20,"",IF(J53&gt;13,"",IF(J53&gt;3,"",2)))</f>
        <v/>
      </c>
      <c r="CA53" s="69">
        <f>IF(J53&gt;20,"",IF(J53&gt;13,"",IF(J53&gt;3,3,IF(J53&gt;3,"",""))))</f>
        <v>3</v>
      </c>
      <c r="CB53" s="69" t="str">
        <f>IF(J53&gt;20,"",IF(J53&gt;13,4,IF(J53&gt;3,"",IF(J53&gt;3,"",""))))</f>
        <v/>
      </c>
      <c r="CC53" s="69" t="str">
        <f>IF(J53&gt;20,5,IF(J53&gt;13,"",IF(J53&gt;3,"",IF(J53&gt;3,"",""))))</f>
        <v/>
      </c>
      <c r="CD53" s="69">
        <f>IF(J53&gt;20,CC53,IF(J53&gt;13,CB53,IF(J53&gt;3,CA53,IF(J53=0,"",IF(J53&gt;3,"",BZ53)))))</f>
        <v>3</v>
      </c>
      <c r="CE53" s="68" t="s">
        <v>29</v>
      </c>
      <c r="CF53" s="69" t="str">
        <f>IF(J53&gt;20,"",IF(J53&gt;13,"",IF(J53&gt;3,"",2)))</f>
        <v/>
      </c>
      <c r="CG53" s="69">
        <f>IF(J53&gt;20,"",IF(J53&gt;13,"",IF(J53&gt;3,3,IF(J53&gt;3,"",""))))</f>
        <v>3</v>
      </c>
      <c r="CH53" s="69" t="str">
        <f>IF(J53&gt;20,"",IF(J53&gt;13,4,IF(J53&gt;3,"",IF(J53&gt;3,"",""))))</f>
        <v/>
      </c>
      <c r="CI53" s="69" t="str">
        <f>IF(J53&gt;20,5,IF(J53&gt;13,"",IF(J53&gt;3,"",IF(J53&gt;3,"",""))))</f>
        <v/>
      </c>
      <c r="CJ53" s="69">
        <f>IF(J53&gt;20,CI53,IF(J53&gt;13,CH53,IF(J53&gt;3,CG53,IF(J53=0,"",IF(J53&gt;3,"",CF53)))))</f>
        <v>3</v>
      </c>
      <c r="CK53" s="68" t="s">
        <v>36</v>
      </c>
      <c r="CL53" s="69" t="str">
        <f>IF(J53&gt;20,"",IF(J53&gt;13,"",IF(J53&gt;3,"",2)))</f>
        <v/>
      </c>
      <c r="CM53" s="69">
        <f>IF(J53&gt;20,"",IF(J53&gt;13,"",IF(J53&gt;3,3,IF(J53&gt;3,"",""))))</f>
        <v>3</v>
      </c>
      <c r="CN53" s="69" t="str">
        <f>IF(J53&gt;20,"",IF(J53&gt;13,4,IF(J53&gt;3,"",IF(J53&gt;3,"",""))))</f>
        <v/>
      </c>
      <c r="CO53" s="69" t="str">
        <f>IF(J53&gt;20,5,IF(J53&gt;13,"",IF(J53&gt;3,"",IF(J53&gt;3,"",""))))</f>
        <v/>
      </c>
      <c r="CP53" s="69">
        <f>IF(J53&gt;20,CO53,IF(J53&gt;13,CN53,IF(J53&gt;3,CM53,IF(J53=0,"",IF(J53&gt;3,"",CL53)))))</f>
        <v>3</v>
      </c>
      <c r="CQ53" s="70">
        <f>K53-F53</f>
        <v>42</v>
      </c>
      <c r="CR53" s="48" t="str">
        <f>IF(CQ53=0," ",IF(CQ53&gt;=50, "",IF(D53="ж","не прошла",IF(D53="м","не прошёл"))))</f>
        <v>не прошла</v>
      </c>
    </row>
    <row r="54" spans="1:96" ht="15.75" x14ac:dyDescent="0.25">
      <c r="A54" s="71"/>
      <c r="B54" s="72" t="s">
        <v>40</v>
      </c>
      <c r="C54" s="89" t="s">
        <v>39</v>
      </c>
      <c r="D54" s="74"/>
      <c r="E54" s="75">
        <f>SUM(E34:E53)/AE54</f>
        <v>13.75</v>
      </c>
      <c r="F54" s="75">
        <f>SUM(F34:F53)/AE54</f>
        <v>16.850000000000001</v>
      </c>
      <c r="G54" s="75">
        <f>SUM(G34:G53)/AE54</f>
        <v>13.1</v>
      </c>
      <c r="H54" s="75">
        <f>SUM(H34:H53)/AE54</f>
        <v>11.3</v>
      </c>
      <c r="I54" s="90"/>
      <c r="J54" s="91"/>
      <c r="K54" s="75">
        <f>SUM(K34:K53)/AE54</f>
        <v>66.849999999999994</v>
      </c>
      <c r="L54" s="75">
        <f>SUM(L34:L53)/AE54</f>
        <v>3.5</v>
      </c>
      <c r="M54" s="75">
        <f>SUM(M34:M53)/AE54</f>
        <v>4.5</v>
      </c>
      <c r="N54" s="75">
        <f>SUM(N34:N53)/AE54</f>
        <v>3.45</v>
      </c>
      <c r="O54" s="75">
        <f>SUM(O34:O53)/AE54</f>
        <v>3.5</v>
      </c>
      <c r="P54" s="75">
        <f>SUM(P34:P53)/AE54</f>
        <v>3.5</v>
      </c>
      <c r="Q54" s="76" t="str">
        <f>IF(I54="биология",J54," " )</f>
        <v xml:space="preserve"> </v>
      </c>
      <c r="R54" s="76" t="str">
        <f>IF(I54="физика",J54," " )</f>
        <v xml:space="preserve"> </v>
      </c>
      <c r="S54" s="76" t="str">
        <f>IF(I54="химия",J54," " )</f>
        <v xml:space="preserve"> </v>
      </c>
      <c r="T54" s="76" t="str">
        <f>IF(I54="литература",J54," " )</f>
        <v xml:space="preserve"> </v>
      </c>
      <c r="U54" s="76" t="str">
        <f>IF(I54="вс.история",J54," " )</f>
        <v xml:space="preserve"> </v>
      </c>
      <c r="V54" s="76" t="str">
        <f>IF(I54="география",J54," " )</f>
        <v xml:space="preserve"> </v>
      </c>
      <c r="W54" s="76" t="str">
        <f>IF(I54="иностранный",J54," " )</f>
        <v xml:space="preserve"> </v>
      </c>
      <c r="X54" s="77">
        <f>SUM(X34:X53)</f>
        <v>3</v>
      </c>
      <c r="Y54" s="77">
        <f>SUM(Y34:Y53)</f>
        <v>3</v>
      </c>
      <c r="Z54" s="77">
        <f>SUM(Z34:Z53)</f>
        <v>6</v>
      </c>
      <c r="AA54" s="77">
        <f>SUM(AA34:AA53)</f>
        <v>5</v>
      </c>
      <c r="AB54" s="77">
        <f>SUM(AB34:AB53)</f>
        <v>3</v>
      </c>
      <c r="AC54" s="77">
        <f>SUM(AC34:AC53)</f>
        <v>0</v>
      </c>
      <c r="AD54" s="77">
        <f>SUM(AD34:AD53)</f>
        <v>0</v>
      </c>
      <c r="AE54" s="78">
        <f>IF(SUM(X54:AD54)&lt;=0,1,AF54)</f>
        <v>20</v>
      </c>
      <c r="AF54" s="78">
        <f>SUM(X54:AD54)</f>
        <v>20</v>
      </c>
      <c r="AG54" s="76"/>
      <c r="AH54" s="79"/>
      <c r="AI54" s="79"/>
      <c r="AJ54" s="79"/>
      <c r="AK54" s="79"/>
      <c r="AL54" s="76"/>
      <c r="AM54" s="79"/>
      <c r="AN54" s="79"/>
      <c r="AO54" s="79"/>
      <c r="AP54" s="79"/>
      <c r="AQ54" s="76"/>
      <c r="AR54" s="79"/>
      <c r="AS54" s="79"/>
      <c r="AT54" s="79"/>
      <c r="AU54" s="79"/>
      <c r="AV54" s="76"/>
      <c r="AW54" s="79"/>
      <c r="AX54" s="79"/>
      <c r="AY54" s="79"/>
      <c r="AZ54" s="79"/>
      <c r="BA54" s="76"/>
      <c r="BB54" s="79"/>
      <c r="BC54" s="79"/>
      <c r="BD54" s="79"/>
      <c r="BE54" s="79"/>
      <c r="BF54" s="79"/>
      <c r="BG54" s="76"/>
      <c r="BH54" s="79"/>
      <c r="BI54" s="79"/>
      <c r="BJ54" s="79"/>
      <c r="BK54" s="79"/>
      <c r="BL54" s="79"/>
      <c r="BM54" s="76"/>
      <c r="BN54" s="79"/>
      <c r="BO54" s="79"/>
      <c r="BP54" s="79"/>
      <c r="BQ54" s="79"/>
      <c r="BR54" s="79"/>
      <c r="BS54" s="76"/>
      <c r="BT54" s="79"/>
      <c r="BU54" s="79"/>
      <c r="BV54" s="79"/>
      <c r="BW54" s="79"/>
      <c r="BX54" s="79"/>
      <c r="BY54" s="76"/>
      <c r="BZ54" s="79"/>
      <c r="CA54" s="79"/>
      <c r="CB54" s="79"/>
      <c r="CC54" s="79"/>
      <c r="CD54" s="79"/>
      <c r="CE54" s="76"/>
      <c r="CF54" s="79"/>
      <c r="CG54" s="79"/>
      <c r="CH54" s="79"/>
      <c r="CI54" s="79"/>
      <c r="CJ54" s="79"/>
      <c r="CK54" s="76"/>
      <c r="CL54" s="79"/>
      <c r="CM54" s="79"/>
      <c r="CN54" s="79"/>
      <c r="CO54" s="79"/>
      <c r="CP54" s="79"/>
      <c r="CQ54" s="75">
        <f>SUM(CQ34:CQ53)/AE54</f>
        <v>50</v>
      </c>
      <c r="CR54" s="80"/>
    </row>
    <row r="55" spans="1:96" s="85" customFormat="1" ht="15.75" x14ac:dyDescent="0.25">
      <c r="A55" s="50"/>
      <c r="B55" s="51"/>
      <c r="C55" s="86"/>
      <c r="D55" s="53"/>
      <c r="E55" s="54"/>
      <c r="F55" s="54"/>
      <c r="G55" s="54"/>
      <c r="H55" s="54"/>
      <c r="I55" s="87"/>
      <c r="J55" s="88"/>
      <c r="K55" s="54"/>
      <c r="L55" s="54"/>
      <c r="M55" s="54"/>
      <c r="N55" s="54"/>
      <c r="O55" s="54"/>
      <c r="P55" s="54"/>
      <c r="Q55" s="55"/>
      <c r="R55" s="55"/>
      <c r="S55" s="55"/>
      <c r="T55" s="55"/>
      <c r="U55" s="55"/>
      <c r="V55" s="55"/>
      <c r="W55" s="55"/>
      <c r="X55" s="56"/>
      <c r="Y55" s="56"/>
      <c r="Z55" s="56"/>
      <c r="AA55" s="56"/>
      <c r="AB55" s="56"/>
      <c r="AC55" s="56"/>
      <c r="AD55" s="56"/>
      <c r="AE55" s="57"/>
      <c r="AF55" s="57"/>
      <c r="AG55" s="55"/>
      <c r="AH55" s="58"/>
      <c r="AI55" s="58"/>
      <c r="AJ55" s="58"/>
      <c r="AK55" s="58"/>
      <c r="AL55" s="55"/>
      <c r="AM55" s="58"/>
      <c r="AN55" s="58"/>
      <c r="AO55" s="58"/>
      <c r="AP55" s="58"/>
      <c r="AQ55" s="55"/>
      <c r="AR55" s="58"/>
      <c r="AS55" s="58"/>
      <c r="AT55" s="58"/>
      <c r="AU55" s="58"/>
      <c r="AV55" s="55"/>
      <c r="AW55" s="58"/>
      <c r="AX55" s="58"/>
      <c r="AY55" s="58"/>
      <c r="AZ55" s="58"/>
      <c r="BA55" s="55"/>
      <c r="BB55" s="58"/>
      <c r="BC55" s="58"/>
      <c r="BD55" s="58"/>
      <c r="BE55" s="58"/>
      <c r="BF55" s="58"/>
      <c r="BG55" s="55"/>
      <c r="BH55" s="58"/>
      <c r="BI55" s="58"/>
      <c r="BJ55" s="58"/>
      <c r="BK55" s="58"/>
      <c r="BL55" s="58"/>
      <c r="BM55" s="55"/>
      <c r="BN55" s="58"/>
      <c r="BO55" s="58"/>
      <c r="BP55" s="58"/>
      <c r="BQ55" s="58"/>
      <c r="BR55" s="58"/>
      <c r="BS55" s="55"/>
      <c r="BT55" s="58"/>
      <c r="BU55" s="58"/>
      <c r="BV55" s="58"/>
      <c r="BW55" s="58"/>
      <c r="BX55" s="58"/>
      <c r="BY55" s="55"/>
      <c r="BZ55" s="58"/>
      <c r="CA55" s="58"/>
      <c r="CB55" s="58"/>
      <c r="CC55" s="58"/>
      <c r="CD55" s="58"/>
      <c r="CE55" s="55"/>
      <c r="CF55" s="58"/>
      <c r="CG55" s="58"/>
      <c r="CH55" s="58"/>
      <c r="CI55" s="58"/>
      <c r="CJ55" s="58"/>
      <c r="CK55" s="55"/>
      <c r="CL55" s="58"/>
      <c r="CM55" s="58"/>
      <c r="CN55" s="58"/>
      <c r="CO55" s="58"/>
      <c r="CP55" s="58"/>
      <c r="CQ55" s="54"/>
      <c r="CR55" s="59"/>
    </row>
    <row r="56" spans="1:96" s="85" customFormat="1" ht="15.75" x14ac:dyDescent="0.25">
      <c r="A56" s="50"/>
      <c r="B56" s="51"/>
      <c r="C56" s="86"/>
      <c r="D56" s="53"/>
      <c r="E56" s="54"/>
      <c r="F56" s="54"/>
      <c r="G56" s="54"/>
      <c r="H56" s="54"/>
      <c r="I56" s="87"/>
      <c r="J56" s="88"/>
      <c r="K56" s="54"/>
      <c r="L56" s="54"/>
      <c r="M56" s="54"/>
      <c r="N56" s="54"/>
      <c r="O56" s="54"/>
      <c r="P56" s="54"/>
      <c r="Q56" s="55"/>
      <c r="R56" s="55"/>
      <c r="S56" s="55"/>
      <c r="T56" s="55"/>
      <c r="U56" s="55"/>
      <c r="V56" s="55"/>
      <c r="W56" s="55"/>
      <c r="X56" s="56"/>
      <c r="Y56" s="56"/>
      <c r="Z56" s="56"/>
      <c r="AA56" s="56"/>
      <c r="AB56" s="56"/>
      <c r="AC56" s="56"/>
      <c r="AD56" s="56"/>
      <c r="AE56" s="57"/>
      <c r="AF56" s="57"/>
      <c r="AG56" s="55"/>
      <c r="AH56" s="58"/>
      <c r="AI56" s="58"/>
      <c r="AJ56" s="58"/>
      <c r="AK56" s="58"/>
      <c r="AL56" s="55"/>
      <c r="AM56" s="58"/>
      <c r="AN56" s="58"/>
      <c r="AO56" s="58"/>
      <c r="AP56" s="58"/>
      <c r="AQ56" s="55"/>
      <c r="AR56" s="58"/>
      <c r="AS56" s="58"/>
      <c r="AT56" s="58"/>
      <c r="AU56" s="58"/>
      <c r="AV56" s="55"/>
      <c r="AW56" s="58"/>
      <c r="AX56" s="58"/>
      <c r="AY56" s="58"/>
      <c r="AZ56" s="58"/>
      <c r="BA56" s="55"/>
      <c r="BB56" s="58"/>
      <c r="BC56" s="58"/>
      <c r="BD56" s="58"/>
      <c r="BE56" s="58"/>
      <c r="BF56" s="58"/>
      <c r="BG56" s="55"/>
      <c r="BH56" s="58"/>
      <c r="BI56" s="58"/>
      <c r="BJ56" s="58"/>
      <c r="BK56" s="58"/>
      <c r="BL56" s="58"/>
      <c r="BM56" s="55"/>
      <c r="BN56" s="58"/>
      <c r="BO56" s="58"/>
      <c r="BP56" s="58"/>
      <c r="BQ56" s="58"/>
      <c r="BR56" s="58"/>
      <c r="BS56" s="55"/>
      <c r="BT56" s="58"/>
      <c r="BU56" s="58"/>
      <c r="BV56" s="58"/>
      <c r="BW56" s="58"/>
      <c r="BX56" s="58"/>
      <c r="BY56" s="55"/>
      <c r="BZ56" s="58"/>
      <c r="CA56" s="58"/>
      <c r="CB56" s="58"/>
      <c r="CC56" s="58"/>
      <c r="CD56" s="58"/>
      <c r="CE56" s="55"/>
      <c r="CF56" s="58"/>
      <c r="CG56" s="58"/>
      <c r="CH56" s="58"/>
      <c r="CI56" s="58"/>
      <c r="CJ56" s="58"/>
      <c r="CK56" s="55"/>
      <c r="CL56" s="58"/>
      <c r="CM56" s="58"/>
      <c r="CN56" s="58"/>
      <c r="CO56" s="58"/>
      <c r="CP56" s="58"/>
      <c r="CQ56" s="54"/>
      <c r="CR56" s="59"/>
    </row>
    <row r="57" spans="1:96" s="85" customFormat="1" ht="15.75" x14ac:dyDescent="0.25">
      <c r="A57" s="50"/>
      <c r="B57" s="51"/>
      <c r="C57" s="86"/>
      <c r="D57" s="53"/>
      <c r="E57" s="54"/>
      <c r="F57" s="54"/>
      <c r="G57" s="54"/>
      <c r="H57" s="54"/>
      <c r="I57" s="87"/>
      <c r="J57" s="88"/>
      <c r="K57" s="54"/>
      <c r="L57" s="54"/>
      <c r="M57" s="54"/>
      <c r="N57" s="54"/>
      <c r="O57" s="54"/>
      <c r="P57" s="54"/>
      <c r="Q57" s="55"/>
      <c r="R57" s="55"/>
      <c r="S57" s="55"/>
      <c r="T57" s="55"/>
      <c r="U57" s="55"/>
      <c r="V57" s="55"/>
      <c r="W57" s="55"/>
      <c r="X57" s="56"/>
      <c r="Y57" s="56"/>
      <c r="Z57" s="56"/>
      <c r="AA57" s="56"/>
      <c r="AB57" s="56"/>
      <c r="AC57" s="56"/>
      <c r="AD57" s="56"/>
      <c r="AE57" s="57"/>
      <c r="AF57" s="57"/>
      <c r="AG57" s="55"/>
      <c r="AH57" s="58"/>
      <c r="AI57" s="58"/>
      <c r="AJ57" s="58"/>
      <c r="AK57" s="58"/>
      <c r="AL57" s="55"/>
      <c r="AM57" s="58"/>
      <c r="AN57" s="58"/>
      <c r="AO57" s="58"/>
      <c r="AP57" s="58"/>
      <c r="AQ57" s="55"/>
      <c r="AR57" s="58"/>
      <c r="AS57" s="58"/>
      <c r="AT57" s="58"/>
      <c r="AU57" s="58"/>
      <c r="AV57" s="55"/>
      <c r="AW57" s="58"/>
      <c r="AX57" s="58"/>
      <c r="AY57" s="58"/>
      <c r="AZ57" s="58"/>
      <c r="BA57" s="55"/>
      <c r="BB57" s="58"/>
      <c r="BC57" s="58"/>
      <c r="BD57" s="58"/>
      <c r="BE57" s="58"/>
      <c r="BF57" s="58"/>
      <c r="BG57" s="55"/>
      <c r="BH57" s="58"/>
      <c r="BI57" s="58"/>
      <c r="BJ57" s="58"/>
      <c r="BK57" s="58"/>
      <c r="BL57" s="58"/>
      <c r="BM57" s="55"/>
      <c r="BN57" s="58"/>
      <c r="BO57" s="58"/>
      <c r="BP57" s="58"/>
      <c r="BQ57" s="58"/>
      <c r="BR57" s="58"/>
      <c r="BS57" s="55"/>
      <c r="BT57" s="58"/>
      <c r="BU57" s="58"/>
      <c r="BV57" s="58"/>
      <c r="BW57" s="58"/>
      <c r="BX57" s="58"/>
      <c r="BY57" s="55"/>
      <c r="BZ57" s="58"/>
      <c r="CA57" s="58"/>
      <c r="CB57" s="58"/>
      <c r="CC57" s="58"/>
      <c r="CD57" s="58"/>
      <c r="CE57" s="55"/>
      <c r="CF57" s="58"/>
      <c r="CG57" s="58"/>
      <c r="CH57" s="58"/>
      <c r="CI57" s="58"/>
      <c r="CJ57" s="58"/>
      <c r="CK57" s="55"/>
      <c r="CL57" s="58"/>
      <c r="CM57" s="58"/>
      <c r="CN57" s="58"/>
      <c r="CO57" s="58"/>
      <c r="CP57" s="58"/>
      <c r="CQ57" s="54"/>
      <c r="CR57" s="59"/>
    </row>
    <row r="58" spans="1:96" s="85" customFormat="1" ht="15.75" x14ac:dyDescent="0.25">
      <c r="A58" s="50"/>
      <c r="B58" s="51"/>
      <c r="C58" s="86"/>
      <c r="D58" s="53"/>
      <c r="E58" s="54"/>
      <c r="F58" s="54"/>
      <c r="G58" s="54"/>
      <c r="H58" s="54"/>
      <c r="I58" s="87"/>
      <c r="J58" s="88"/>
      <c r="K58" s="54"/>
      <c r="L58" s="54"/>
      <c r="M58" s="54"/>
      <c r="N58" s="54"/>
      <c r="O58" s="54"/>
      <c r="P58" s="54"/>
      <c r="Q58" s="55"/>
      <c r="R58" s="55"/>
      <c r="S58" s="55"/>
      <c r="T58" s="55"/>
      <c r="U58" s="55"/>
      <c r="V58" s="55"/>
      <c r="W58" s="55"/>
      <c r="X58" s="56"/>
      <c r="Y58" s="56"/>
      <c r="Z58" s="56"/>
      <c r="AA58" s="56"/>
      <c r="AB58" s="56"/>
      <c r="AC58" s="56"/>
      <c r="AD58" s="56"/>
      <c r="AE58" s="57"/>
      <c r="AF58" s="57"/>
      <c r="AG58" s="55"/>
      <c r="AH58" s="58"/>
      <c r="AI58" s="58"/>
      <c r="AJ58" s="58"/>
      <c r="AK58" s="58"/>
      <c r="AL58" s="55"/>
      <c r="AM58" s="58"/>
      <c r="AN58" s="58"/>
      <c r="AO58" s="58"/>
      <c r="AP58" s="58"/>
      <c r="AQ58" s="55"/>
      <c r="AR58" s="58"/>
      <c r="AS58" s="58"/>
      <c r="AT58" s="58"/>
      <c r="AU58" s="58"/>
      <c r="AV58" s="55"/>
      <c r="AW58" s="58"/>
      <c r="AX58" s="58"/>
      <c r="AY58" s="58"/>
      <c r="AZ58" s="58"/>
      <c r="BA58" s="55"/>
      <c r="BB58" s="58"/>
      <c r="BC58" s="58"/>
      <c r="BD58" s="58"/>
      <c r="BE58" s="58"/>
      <c r="BF58" s="58"/>
      <c r="BG58" s="55"/>
      <c r="BH58" s="58"/>
      <c r="BI58" s="58"/>
      <c r="BJ58" s="58"/>
      <c r="BK58" s="58"/>
      <c r="BL58" s="58"/>
      <c r="BM58" s="55"/>
      <c r="BN58" s="58"/>
      <c r="BO58" s="58"/>
      <c r="BP58" s="58"/>
      <c r="BQ58" s="58"/>
      <c r="BR58" s="58"/>
      <c r="BS58" s="55"/>
      <c r="BT58" s="58"/>
      <c r="BU58" s="58"/>
      <c r="BV58" s="58"/>
      <c r="BW58" s="58"/>
      <c r="BX58" s="58"/>
      <c r="BY58" s="55"/>
      <c r="BZ58" s="58"/>
      <c r="CA58" s="58"/>
      <c r="CB58" s="58"/>
      <c r="CC58" s="58"/>
      <c r="CD58" s="58"/>
      <c r="CE58" s="55"/>
      <c r="CF58" s="58"/>
      <c r="CG58" s="58"/>
      <c r="CH58" s="58"/>
      <c r="CI58" s="58"/>
      <c r="CJ58" s="58"/>
      <c r="CK58" s="55"/>
      <c r="CL58" s="58"/>
      <c r="CM58" s="58"/>
      <c r="CN58" s="58"/>
      <c r="CO58" s="58"/>
      <c r="CP58" s="58"/>
      <c r="CQ58" s="54"/>
      <c r="CR58" s="59"/>
    </row>
    <row r="59" spans="1:96" s="85" customFormat="1" ht="15.75" x14ac:dyDescent="0.25">
      <c r="A59" s="50"/>
      <c r="B59" s="51"/>
      <c r="C59" s="86"/>
      <c r="D59" s="53"/>
      <c r="E59" s="54"/>
      <c r="F59" s="54"/>
      <c r="G59" s="54"/>
      <c r="H59" s="54"/>
      <c r="I59" s="87"/>
      <c r="J59" s="88"/>
      <c r="K59" s="54"/>
      <c r="L59" s="54"/>
      <c r="M59" s="54"/>
      <c r="N59" s="54"/>
      <c r="O59" s="54"/>
      <c r="P59" s="54"/>
      <c r="Q59" s="55"/>
      <c r="R59" s="55"/>
      <c r="S59" s="55"/>
      <c r="T59" s="55"/>
      <c r="U59" s="55"/>
      <c r="V59" s="55"/>
      <c r="W59" s="55"/>
      <c r="X59" s="56"/>
      <c r="Y59" s="56"/>
      <c r="Z59" s="56"/>
      <c r="AA59" s="56"/>
      <c r="AB59" s="56"/>
      <c r="AC59" s="56"/>
      <c r="AD59" s="56"/>
      <c r="AE59" s="57"/>
      <c r="AF59" s="57"/>
      <c r="AG59" s="55"/>
      <c r="AH59" s="58"/>
      <c r="AI59" s="58"/>
      <c r="AJ59" s="58"/>
      <c r="AK59" s="58"/>
      <c r="AL59" s="55"/>
      <c r="AM59" s="58"/>
      <c r="AN59" s="58"/>
      <c r="AO59" s="58"/>
      <c r="AP59" s="58"/>
      <c r="AQ59" s="55"/>
      <c r="AR59" s="58"/>
      <c r="AS59" s="58"/>
      <c r="AT59" s="58"/>
      <c r="AU59" s="58"/>
      <c r="AV59" s="55"/>
      <c r="AW59" s="58"/>
      <c r="AX59" s="58"/>
      <c r="AY59" s="58"/>
      <c r="AZ59" s="58"/>
      <c r="BA59" s="55"/>
      <c r="BB59" s="58"/>
      <c r="BC59" s="58"/>
      <c r="BD59" s="58"/>
      <c r="BE59" s="58"/>
      <c r="BF59" s="58"/>
      <c r="BG59" s="55"/>
      <c r="BH59" s="58"/>
      <c r="BI59" s="58"/>
      <c r="BJ59" s="58"/>
      <c r="BK59" s="58"/>
      <c r="BL59" s="58"/>
      <c r="BM59" s="55"/>
      <c r="BN59" s="58"/>
      <c r="BO59" s="58"/>
      <c r="BP59" s="58"/>
      <c r="BQ59" s="58"/>
      <c r="BR59" s="58"/>
      <c r="BS59" s="55"/>
      <c r="BT59" s="58"/>
      <c r="BU59" s="58"/>
      <c r="BV59" s="58"/>
      <c r="BW59" s="58"/>
      <c r="BX59" s="58"/>
      <c r="BY59" s="55"/>
      <c r="BZ59" s="58"/>
      <c r="CA59" s="58"/>
      <c r="CB59" s="58"/>
      <c r="CC59" s="58"/>
      <c r="CD59" s="58"/>
      <c r="CE59" s="55"/>
      <c r="CF59" s="58"/>
      <c r="CG59" s="58"/>
      <c r="CH59" s="58"/>
      <c r="CI59" s="58"/>
      <c r="CJ59" s="58"/>
      <c r="CK59" s="55"/>
      <c r="CL59" s="58"/>
      <c r="CM59" s="58"/>
      <c r="CN59" s="58"/>
      <c r="CO59" s="58"/>
      <c r="CP59" s="58"/>
      <c r="CQ59" s="54"/>
      <c r="CR59" s="59"/>
    </row>
    <row r="60" spans="1:96" s="85" customFormat="1" ht="15.75" x14ac:dyDescent="0.25">
      <c r="A60" s="50"/>
      <c r="B60" s="51"/>
      <c r="C60" s="86"/>
      <c r="D60" s="53"/>
      <c r="E60" s="54"/>
      <c r="F60" s="54"/>
      <c r="G60" s="54"/>
      <c r="H60" s="54"/>
      <c r="I60" s="87"/>
      <c r="J60" s="88"/>
      <c r="K60" s="54"/>
      <c r="L60" s="54"/>
      <c r="M60" s="54"/>
      <c r="N60" s="54"/>
      <c r="O60" s="54"/>
      <c r="P60" s="54"/>
      <c r="Q60" s="55"/>
      <c r="R60" s="55"/>
      <c r="S60" s="55"/>
      <c r="T60" s="55"/>
      <c r="U60" s="55"/>
      <c r="V60" s="55"/>
      <c r="W60" s="55"/>
      <c r="X60" s="56"/>
      <c r="Y60" s="56"/>
      <c r="Z60" s="56"/>
      <c r="AA60" s="56"/>
      <c r="AB60" s="56"/>
      <c r="AC60" s="56"/>
      <c r="AD60" s="56"/>
      <c r="AE60" s="57"/>
      <c r="AF60" s="57"/>
      <c r="AG60" s="55"/>
      <c r="AH60" s="58"/>
      <c r="AI60" s="58"/>
      <c r="AJ60" s="58"/>
      <c r="AK60" s="58"/>
      <c r="AL60" s="55"/>
      <c r="AM60" s="58"/>
      <c r="AN60" s="58"/>
      <c r="AO60" s="58"/>
      <c r="AP60" s="58"/>
      <c r="AQ60" s="55"/>
      <c r="AR60" s="58"/>
      <c r="AS60" s="58"/>
      <c r="AT60" s="58"/>
      <c r="AU60" s="58"/>
      <c r="AV60" s="55"/>
      <c r="AW60" s="58"/>
      <c r="AX60" s="58"/>
      <c r="AY60" s="58"/>
      <c r="AZ60" s="58"/>
      <c r="BA60" s="55"/>
      <c r="BB60" s="58"/>
      <c r="BC60" s="58"/>
      <c r="BD60" s="58"/>
      <c r="BE60" s="58"/>
      <c r="BF60" s="58"/>
      <c r="BG60" s="55"/>
      <c r="BH60" s="58"/>
      <c r="BI60" s="58"/>
      <c r="BJ60" s="58"/>
      <c r="BK60" s="58"/>
      <c r="BL60" s="58"/>
      <c r="BM60" s="55"/>
      <c r="BN60" s="58"/>
      <c r="BO60" s="58"/>
      <c r="BP60" s="58"/>
      <c r="BQ60" s="58"/>
      <c r="BR60" s="58"/>
      <c r="BS60" s="55"/>
      <c r="BT60" s="58"/>
      <c r="BU60" s="58"/>
      <c r="BV60" s="58"/>
      <c r="BW60" s="58"/>
      <c r="BX60" s="58"/>
      <c r="BY60" s="55"/>
      <c r="BZ60" s="58"/>
      <c r="CA60" s="58"/>
      <c r="CB60" s="58"/>
      <c r="CC60" s="58"/>
      <c r="CD60" s="58"/>
      <c r="CE60" s="55"/>
      <c r="CF60" s="58"/>
      <c r="CG60" s="58"/>
      <c r="CH60" s="58"/>
      <c r="CI60" s="58"/>
      <c r="CJ60" s="58"/>
      <c r="CK60" s="55"/>
      <c r="CL60" s="58"/>
      <c r="CM60" s="58"/>
      <c r="CN60" s="58"/>
      <c r="CO60" s="58"/>
      <c r="CP60" s="58"/>
      <c r="CQ60" s="54"/>
      <c r="CR60" s="59"/>
    </row>
    <row r="61" spans="1:96" s="85" customFormat="1" ht="15.75" x14ac:dyDescent="0.25">
      <c r="A61" s="50"/>
      <c r="B61" s="51"/>
      <c r="C61" s="86"/>
      <c r="D61" s="53"/>
      <c r="E61" s="54"/>
      <c r="F61" s="54"/>
      <c r="G61" s="54"/>
      <c r="H61" s="54"/>
      <c r="I61" s="87"/>
      <c r="J61" s="88"/>
      <c r="K61" s="54"/>
      <c r="L61" s="54"/>
      <c r="M61" s="54"/>
      <c r="N61" s="54"/>
      <c r="O61" s="54"/>
      <c r="P61" s="54"/>
      <c r="Q61" s="55"/>
      <c r="R61" s="55"/>
      <c r="S61" s="55"/>
      <c r="T61" s="55"/>
      <c r="U61" s="55"/>
      <c r="V61" s="55"/>
      <c r="W61" s="55"/>
      <c r="X61" s="56"/>
      <c r="Y61" s="56"/>
      <c r="Z61" s="56"/>
      <c r="AA61" s="56"/>
      <c r="AB61" s="56"/>
      <c r="AC61" s="56"/>
      <c r="AD61" s="56"/>
      <c r="AE61" s="57"/>
      <c r="AF61" s="57"/>
      <c r="AG61" s="55"/>
      <c r="AH61" s="58"/>
      <c r="AI61" s="58"/>
      <c r="AJ61" s="58"/>
      <c r="AK61" s="58"/>
      <c r="AL61" s="55"/>
      <c r="AM61" s="58"/>
      <c r="AN61" s="58"/>
      <c r="AO61" s="58"/>
      <c r="AP61" s="58"/>
      <c r="AQ61" s="55"/>
      <c r="AR61" s="58"/>
      <c r="AS61" s="58"/>
      <c r="AT61" s="58"/>
      <c r="AU61" s="58"/>
      <c r="AV61" s="55"/>
      <c r="AW61" s="58"/>
      <c r="AX61" s="58"/>
      <c r="AY61" s="58"/>
      <c r="AZ61" s="58"/>
      <c r="BA61" s="55"/>
      <c r="BB61" s="58"/>
      <c r="BC61" s="58"/>
      <c r="BD61" s="58"/>
      <c r="BE61" s="58"/>
      <c r="BF61" s="58"/>
      <c r="BG61" s="55"/>
      <c r="BH61" s="58"/>
      <c r="BI61" s="58"/>
      <c r="BJ61" s="58"/>
      <c r="BK61" s="58"/>
      <c r="BL61" s="58"/>
      <c r="BM61" s="55"/>
      <c r="BN61" s="58"/>
      <c r="BO61" s="58"/>
      <c r="BP61" s="58"/>
      <c r="BQ61" s="58"/>
      <c r="BR61" s="58"/>
      <c r="BS61" s="55"/>
      <c r="BT61" s="58"/>
      <c r="BU61" s="58"/>
      <c r="BV61" s="58"/>
      <c r="BW61" s="58"/>
      <c r="BX61" s="58"/>
      <c r="BY61" s="55"/>
      <c r="BZ61" s="58"/>
      <c r="CA61" s="58"/>
      <c r="CB61" s="58"/>
      <c r="CC61" s="58"/>
      <c r="CD61" s="58"/>
      <c r="CE61" s="55"/>
      <c r="CF61" s="58"/>
      <c r="CG61" s="58"/>
      <c r="CH61" s="58"/>
      <c r="CI61" s="58"/>
      <c r="CJ61" s="58"/>
      <c r="CK61" s="55"/>
      <c r="CL61" s="58"/>
      <c r="CM61" s="58"/>
      <c r="CN61" s="58"/>
      <c r="CO61" s="58"/>
      <c r="CP61" s="58"/>
      <c r="CQ61" s="54"/>
      <c r="CR61" s="59"/>
    </row>
    <row r="62" spans="1:96" s="85" customFormat="1" ht="15.75" x14ac:dyDescent="0.25">
      <c r="A62" s="50"/>
      <c r="B62" s="51"/>
      <c r="C62" s="86"/>
      <c r="D62" s="53"/>
      <c r="E62" s="54"/>
      <c r="F62" s="54"/>
      <c r="G62" s="54"/>
      <c r="H62" s="54"/>
      <c r="I62" s="87"/>
      <c r="J62" s="88"/>
      <c r="K62" s="54"/>
      <c r="L62" s="54"/>
      <c r="M62" s="54"/>
      <c r="N62" s="54"/>
      <c r="O62" s="54"/>
      <c r="P62" s="54"/>
      <c r="Q62" s="55"/>
      <c r="R62" s="55"/>
      <c r="S62" s="55"/>
      <c r="T62" s="55"/>
      <c r="U62" s="55"/>
      <c r="V62" s="55"/>
      <c r="W62" s="55"/>
      <c r="X62" s="56"/>
      <c r="Y62" s="56"/>
      <c r="Z62" s="56"/>
      <c r="AA62" s="56"/>
      <c r="AB62" s="56"/>
      <c r="AC62" s="56"/>
      <c r="AD62" s="56"/>
      <c r="AE62" s="57"/>
      <c r="AF62" s="57"/>
      <c r="AG62" s="55"/>
      <c r="AH62" s="58"/>
      <c r="AI62" s="58"/>
      <c r="AJ62" s="58"/>
      <c r="AK62" s="58"/>
      <c r="AL62" s="55"/>
      <c r="AM62" s="58"/>
      <c r="AN62" s="58"/>
      <c r="AO62" s="58"/>
      <c r="AP62" s="58"/>
      <c r="AQ62" s="55"/>
      <c r="AR62" s="58"/>
      <c r="AS62" s="58"/>
      <c r="AT62" s="58"/>
      <c r="AU62" s="58"/>
      <c r="AV62" s="55"/>
      <c r="AW62" s="58"/>
      <c r="AX62" s="58"/>
      <c r="AY62" s="58"/>
      <c r="AZ62" s="58"/>
      <c r="BA62" s="55"/>
      <c r="BB62" s="58"/>
      <c r="BC62" s="58"/>
      <c r="BD62" s="58"/>
      <c r="BE62" s="58"/>
      <c r="BF62" s="58"/>
      <c r="BG62" s="55"/>
      <c r="BH62" s="58"/>
      <c r="BI62" s="58"/>
      <c r="BJ62" s="58"/>
      <c r="BK62" s="58"/>
      <c r="BL62" s="58"/>
      <c r="BM62" s="55"/>
      <c r="BN62" s="58"/>
      <c r="BO62" s="58"/>
      <c r="BP62" s="58"/>
      <c r="BQ62" s="58"/>
      <c r="BR62" s="58"/>
      <c r="BS62" s="55"/>
      <c r="BT62" s="58"/>
      <c r="BU62" s="58"/>
      <c r="BV62" s="58"/>
      <c r="BW62" s="58"/>
      <c r="BX62" s="58"/>
      <c r="BY62" s="55"/>
      <c r="BZ62" s="58"/>
      <c r="CA62" s="58"/>
      <c r="CB62" s="58"/>
      <c r="CC62" s="58"/>
      <c r="CD62" s="58"/>
      <c r="CE62" s="55"/>
      <c r="CF62" s="58"/>
      <c r="CG62" s="58"/>
      <c r="CH62" s="58"/>
      <c r="CI62" s="58"/>
      <c r="CJ62" s="58"/>
      <c r="CK62" s="55"/>
      <c r="CL62" s="58"/>
      <c r="CM62" s="58"/>
      <c r="CN62" s="58"/>
      <c r="CO62" s="58"/>
      <c r="CP62" s="58"/>
      <c r="CQ62" s="54"/>
      <c r="CR62" s="59"/>
    </row>
    <row r="63" spans="1:96" ht="70.5" customHeight="1" x14ac:dyDescent="0.2">
      <c r="A63" s="1" t="s">
        <v>42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 t="s">
        <v>43</v>
      </c>
      <c r="M63" s="2"/>
      <c r="N63" s="2"/>
      <c r="O63" s="2"/>
      <c r="P63" s="2"/>
    </row>
    <row r="64" spans="1:96" ht="32.25" customHeight="1" x14ac:dyDescent="0.2">
      <c r="A64" s="4" t="s">
        <v>0</v>
      </c>
      <c r="B64" s="4" t="s">
        <v>1</v>
      </c>
      <c r="C64" s="4" t="s">
        <v>2</v>
      </c>
      <c r="D64" s="4"/>
      <c r="E64" s="5" t="s">
        <v>3</v>
      </c>
      <c r="F64" s="5" t="s">
        <v>4</v>
      </c>
      <c r="G64" s="5" t="s">
        <v>5</v>
      </c>
      <c r="H64" s="5" t="s">
        <v>6</v>
      </c>
      <c r="I64" s="6" t="s">
        <v>7</v>
      </c>
      <c r="J64" s="6"/>
      <c r="K64" s="7" t="s">
        <v>8</v>
      </c>
      <c r="L64" s="5" t="s">
        <v>9</v>
      </c>
      <c r="M64" s="5" t="s">
        <v>10</v>
      </c>
      <c r="N64" s="8" t="s">
        <v>11</v>
      </c>
      <c r="O64" s="8" t="s">
        <v>6</v>
      </c>
      <c r="P64" s="8" t="s">
        <v>12</v>
      </c>
      <c r="Q64" s="9" t="s">
        <v>13</v>
      </c>
      <c r="R64" s="10" t="s">
        <v>14</v>
      </c>
      <c r="S64" s="10" t="s">
        <v>15</v>
      </c>
      <c r="T64" s="10" t="s">
        <v>16</v>
      </c>
      <c r="U64" s="10" t="s">
        <v>17</v>
      </c>
      <c r="V64" s="10" t="s">
        <v>18</v>
      </c>
      <c r="W64" s="10" t="s">
        <v>19</v>
      </c>
      <c r="X64" s="11" t="s">
        <v>20</v>
      </c>
      <c r="Y64" s="11" t="s">
        <v>21</v>
      </c>
      <c r="Z64" s="11" t="s">
        <v>22</v>
      </c>
      <c r="AA64" s="11" t="s">
        <v>23</v>
      </c>
      <c r="AB64" s="11" t="s">
        <v>24</v>
      </c>
      <c r="AC64" s="11" t="s">
        <v>25</v>
      </c>
      <c r="AD64" s="11" t="s">
        <v>26</v>
      </c>
      <c r="CQ64" s="12" t="s">
        <v>27</v>
      </c>
      <c r="CR64" s="12" t="s">
        <v>28</v>
      </c>
    </row>
    <row r="65" spans="1:96" ht="15" x14ac:dyDescent="0.25">
      <c r="A65" s="23">
        <f>'[1]Впишите фамилии!'!J60</f>
        <v>1</v>
      </c>
      <c r="B65" s="24" t="str">
        <f>'[1]Впишите фамилии!'!K60</f>
        <v>в</v>
      </c>
      <c r="C65" s="23" t="str">
        <f>'[1]Впишите фамилии!'!L60</f>
        <v>Альжанова Томирис</v>
      </c>
      <c r="D65" s="23" t="str">
        <f>'[1]Впишите фамилии!'!M60</f>
        <v>ж</v>
      </c>
      <c r="E65" s="38">
        <v>17</v>
      </c>
      <c r="F65" s="38">
        <v>18</v>
      </c>
      <c r="G65" s="38">
        <v>7</v>
      </c>
      <c r="H65" s="38">
        <v>16</v>
      </c>
      <c r="I65" s="39" t="s">
        <v>34</v>
      </c>
      <c r="J65" s="38">
        <v>13</v>
      </c>
      <c r="K65" s="34">
        <f>E65+F65+G65+H65+J65</f>
        <v>71</v>
      </c>
      <c r="L65" s="30">
        <f>IF(E65&gt;20,AK65,IF(E65&gt;13,AJ65,IF(E65=0,"",IF(E65&gt;3,AI65,IF(E65&gt;3,"",AH65)))))</f>
        <v>4</v>
      </c>
      <c r="M65" s="30">
        <f>IF(F65&gt;17,AP65,IF(F65&gt;11,AO65,IF(F65&gt;3,AN65,IF(F65=0,"",IF(F65&gt;3,"",AM65)))))</f>
        <v>5</v>
      </c>
      <c r="N65" s="30">
        <f>IF(G65&gt;20,AU65,IF(G65&gt;13,AT65,IF(G65&gt;3,AS65,IF(G65=0,"",IF(G65&gt;3,"",AR65)))))</f>
        <v>3</v>
      </c>
      <c r="O65" s="30">
        <f>IF(H65&gt;19,AZ65,IF(H65&gt;11,AY65,IF(H65&gt;3,AX65,IF(H65=0,"",IF(H65&gt;3,"",AW65)))))</f>
        <v>4</v>
      </c>
      <c r="P65" s="30">
        <f>IF(I65="физика",BL65,IF(I65="биология",BF65,IF(I65="химия",BR65,IF(I65="литература",BX65,IF(I65="вс.история",CD65,IF(I65="география",CJ65,IF(I65="иностранный",CP65,"")))))))</f>
        <v>3</v>
      </c>
      <c r="Q65" s="19">
        <f>IF(I65="биология",J65," " )</f>
        <v>13</v>
      </c>
      <c r="R65" s="20" t="str">
        <f>IF(I65="физика",J65," " )</f>
        <v xml:space="preserve"> </v>
      </c>
      <c r="S65" s="20" t="str">
        <f>IF(I65="химия",J65," " )</f>
        <v xml:space="preserve"> </v>
      </c>
      <c r="T65" s="20" t="str">
        <f>IF(I65="литература",J65," " )</f>
        <v xml:space="preserve"> </v>
      </c>
      <c r="U65" s="20" t="str">
        <f>IF(I65="вс.история",J65," " )</f>
        <v xml:space="preserve"> </v>
      </c>
      <c r="V65" s="20" t="str">
        <f>IF(I65="география",J65," " )</f>
        <v xml:space="preserve"> </v>
      </c>
      <c r="W65" s="20" t="str">
        <f>IF(I65="иностранный",J65," " )</f>
        <v xml:space="preserve"> </v>
      </c>
      <c r="X65" s="31" t="str">
        <f>IF(K65&gt;100,"",IF(K65&gt;90,"",IF(K65&gt;80,"",IF(K65&gt;70,"",IF(K65&gt;60,"",IF(K65=0,"",IF(K65&gt;49,"",1)))))))</f>
        <v/>
      </c>
      <c r="Y65" s="31" t="str">
        <f>IF(K65&gt;100,"",IF(K65&gt;90,"",IF(K65&gt;80,"",IF(K65&gt;70,"",IF(K65&gt;60,"",IF(K65&gt;49,1,IF(K65&gt;40,"","")))))))</f>
        <v/>
      </c>
      <c r="Z65" s="31" t="str">
        <f>IF(K65&gt;100,"",IF(K65&gt;90,"",IF(K65&gt;80,"",IF(K65&gt;70,"",IF(K65&gt;60,1,IF(K65&gt;49,"",IF(K65&gt;40,"","")))))))</f>
        <v/>
      </c>
      <c r="AA65" s="31">
        <f>IF(K65&gt;100,"",IF(K65&gt;90,"",IF(K65&gt;80,"",IF(K65&gt;70,1,IF(K65&gt;60,"",IF(K65&gt;49,"",IF(K65&gt;40,"","")))))))</f>
        <v>1</v>
      </c>
      <c r="AB65" s="31" t="str">
        <f>IF(K65&gt;100,"",IF(K65&gt;90,"",IF(K65&gt;80,1,IF(K65&gt;70,"",IF(K65&gt;60,"",IF(K65&gt;49,"",IF(K65&gt;40,"","")))))))</f>
        <v/>
      </c>
      <c r="AC65" s="31" t="str">
        <f>IF(K65&gt;100,"",IF(K65&gt;90,1,IF(K65&gt;80,"",IF(K65&gt;70,"",IF(K65&gt;60,"",IF(K65&gt;49,"",IF(K65&gt;40,"","")))))))</f>
        <v/>
      </c>
      <c r="AD65" s="31" t="str">
        <f>IF(K65&gt;100,1,IF(K65&gt;90,"",IF(K65&gt;80,"",IF(K65&gt;70,"",IF(K65&gt;60,"",IF(K65&gt;49,"",IF(K65&gt;40,"","")))))))</f>
        <v/>
      </c>
      <c r="AG65" s="20" t="s">
        <v>30</v>
      </c>
      <c r="AH65" s="31" t="str">
        <f>IF(E65&gt;20,"",IF(E65&gt;13,"",IF(E65&gt;3,"",2)))</f>
        <v/>
      </c>
      <c r="AI65" s="31" t="str">
        <f>IF(E65&gt;20,"",IF(E65&gt;13,"",IF(E65&gt;3,3,IF(E65&gt;3,"",""))))</f>
        <v/>
      </c>
      <c r="AJ65" s="31">
        <f>IF(E65&gt;20,"",IF(E65&gt;13,4,IF(E65&gt;3,"",IF(E65&gt;3,"",""))))</f>
        <v>4</v>
      </c>
      <c r="AK65" s="31" t="str">
        <f>IF(E65&gt;20,5,IF(E65&gt;13,"",IF(E65&gt;3,"",IF(E65&gt;3,"",""))))</f>
        <v/>
      </c>
      <c r="AL65" s="20" t="s">
        <v>31</v>
      </c>
      <c r="AM65" s="31" t="str">
        <f>IF(F65&gt;17,"",IF(F65&gt;11,"",IF(F65&gt;3,"",2)))</f>
        <v/>
      </c>
      <c r="AN65" s="31" t="str">
        <f>IF(F65&gt;17,"",IF(F65&gt;11,"",IF(F65&gt;3,3,IF(F65&gt;3,"",""))))</f>
        <v/>
      </c>
      <c r="AO65" s="31" t="str">
        <f>IF(F65&gt;17,"",IF(F65&gt;11,4,IF(F65&gt;3,"",IF(F65&gt;3,"",""))))</f>
        <v/>
      </c>
      <c r="AP65" s="31">
        <f>IF(F65&gt;17,5,IF(F65&gt;11,"",IF(F65&gt;3,"",IF(F65&gt;3,"",""))))</f>
        <v>5</v>
      </c>
      <c r="AQ65" s="20" t="s">
        <v>32</v>
      </c>
      <c r="AR65" s="31" t="str">
        <f>IF(G65&gt;20,"",IF(G65&gt;13,"",IF(G65&gt;3,"",2)))</f>
        <v/>
      </c>
      <c r="AS65" s="31">
        <f>IF(G65&gt;20,"",IF(G65&gt;13,"",IF(G65&gt;3,3,IF(G65&gt;3,"",""))))</f>
        <v>3</v>
      </c>
      <c r="AT65" s="31" t="str">
        <f>IF(G65&gt;20,"",IF(G65&gt;13,4,IF(G65&gt;3,"",IF(G65&gt;3,"",""))))</f>
        <v/>
      </c>
      <c r="AU65" s="31" t="str">
        <f>IF(G65&gt;20,5,IF(G65&gt;13,"",IF(G65&gt;3,"",IF(G65&gt;3,"",""))))</f>
        <v/>
      </c>
      <c r="AV65" s="20" t="s">
        <v>33</v>
      </c>
      <c r="AW65" s="31" t="str">
        <f>IF(H65&gt;19,"",IF(H65&gt;11,"",IF(H65&gt;3,"",2)))</f>
        <v/>
      </c>
      <c r="AX65" s="31" t="str">
        <f>IF(H65&gt;19,"",IF(H65&gt;11,"",IF(H65&gt;3,3,IF(H65&gt;3,"",""))))</f>
        <v/>
      </c>
      <c r="AY65" s="31">
        <f>IF(H65&gt;19,"",IF(H65&gt;11,4,IF(H65&gt;3,"",IF(H65&gt;3,"",""))))</f>
        <v>4</v>
      </c>
      <c r="AZ65" s="31" t="str">
        <f>IF(H65&gt;19,5,IF(H65&gt;11,"",IF(H65&gt;3,"",IF(H65&gt;3,"",""))))</f>
        <v/>
      </c>
      <c r="BA65" s="20" t="s">
        <v>34</v>
      </c>
      <c r="BB65" s="31" t="str">
        <f>IF(J65&gt;20,"",IF(J65&gt;13,"",IF(J65&gt;3,"",2)))</f>
        <v/>
      </c>
      <c r="BC65" s="31">
        <f>IF(J65&gt;20,"",IF(J65&gt;13,"",IF(J65&gt;3,3,IF(J65&gt;3,"",""))))</f>
        <v>3</v>
      </c>
      <c r="BD65" s="31" t="str">
        <f>IF(J65&gt;20,"",IF(J65&gt;13,4,IF(J65&gt;3,"",IF(J65&gt;3,"",""))))</f>
        <v/>
      </c>
      <c r="BE65" s="31" t="str">
        <f>IF(J65&gt;20,5,IF(J65&gt;13,"",IF(J65&gt;3,"",IF(J65&gt;3,"",""))))</f>
        <v/>
      </c>
      <c r="BF65" s="31">
        <f>IF(J65&gt;20,BE65,IF(J65&gt;13,BD65,IF(J65&gt;3,BC65,IF(J65=0,"",IF(J65&gt;3,"",BB65)))))</f>
        <v>3</v>
      </c>
      <c r="BG65" s="20" t="s">
        <v>14</v>
      </c>
      <c r="BH65" s="31" t="str">
        <f>IF(J65&gt;19,"",IF(J65&gt;11,"",IF(J65&gt;3,"",2)))</f>
        <v/>
      </c>
      <c r="BI65" s="31" t="str">
        <f>IF(J65&gt;19,"",IF(J65&gt;11,"",IF(J65&gt;3,3,IF(J65&gt;3,"",""))))</f>
        <v/>
      </c>
      <c r="BJ65" s="31">
        <f>IF(J65&gt;19,"",IF(J65&gt;11,4,IF(J65&gt;3,"",IF(J65&gt;3,"",""))))</f>
        <v>4</v>
      </c>
      <c r="BK65" s="31" t="str">
        <f>IF(J65&gt;19,5,IF(J65&gt;11,"",IF(J65&gt;3,"",IF(J65&gt;3,"",""))))</f>
        <v/>
      </c>
      <c r="BL65" s="31">
        <f>IF(J65&gt;19,BK65,IF(J65&gt;11,BJ65,IF(J65&gt;3,BI65,IF(J65=0,"",IF(J65&gt;3,"",BH65)))))</f>
        <v>4</v>
      </c>
      <c r="BM65" s="20" t="s">
        <v>15</v>
      </c>
      <c r="BN65" s="31" t="str">
        <f>IF(J65&gt;19,"",IF(J65&gt;11,"",IF(J65&gt;3,"",2)))</f>
        <v/>
      </c>
      <c r="BO65" s="31" t="str">
        <f>IF(J65&gt;19,"",IF(J65&gt;11,"",IF(J65&gt;3,3,IF(J65&gt;3,"",""))))</f>
        <v/>
      </c>
      <c r="BP65" s="31">
        <f>IF(J65&gt;19,"",IF(J65&gt;11,4,IF(J65&gt;3,"",IF(J65&gt;3,"",""))))</f>
        <v>4</v>
      </c>
      <c r="BQ65" s="31" t="str">
        <f>IF(J65&gt;19,5,IF(J65&gt;11,"",IF(J65&gt;3,"",IF(J65&gt;3,"",""))))</f>
        <v/>
      </c>
      <c r="BR65" s="31">
        <f>IF(J65&gt;19,BQ65,IF(J65&gt;11,BP65,IF(J65&gt;3,BO65,IF(J65=0,"",IF(J65&gt;3,"",BN65)))))</f>
        <v>4</v>
      </c>
      <c r="BS65" s="20" t="s">
        <v>16</v>
      </c>
      <c r="BT65" s="31" t="str">
        <f>IF(J65&gt;20,"",IF(J65&gt;13,"",IF(J65&gt;3,"",2)))</f>
        <v/>
      </c>
      <c r="BU65" s="31">
        <f>IF(J65&gt;20,"",IF(J65&gt;13,"",IF(J65&gt;3,3,IF(J65&gt;3,"",""))))</f>
        <v>3</v>
      </c>
      <c r="BV65" s="31" t="str">
        <f>IF(J65&gt;20,"",IF(J65&gt;13,4,IF(J65&gt;3,"",IF(J65&gt;3,"",""))))</f>
        <v/>
      </c>
      <c r="BW65" s="31" t="str">
        <f>IF(J65&gt;20,5,IF(J65&gt;13,"",IF(J65&gt;3,"",IF(J65&gt;3,"",""))))</f>
        <v/>
      </c>
      <c r="BX65" s="31">
        <f>IF(J65&gt;20,BW65,IF(J65&gt;13,BV65,IF(J65&gt;3,BU65,IF(J65=0,"",IF(J65&gt;3,"",BT65)))))</f>
        <v>3</v>
      </c>
      <c r="BY65" s="20" t="s">
        <v>35</v>
      </c>
      <c r="BZ65" s="31" t="str">
        <f>IF(J65&gt;20,"",IF(J65&gt;13,"",IF(J65&gt;3,"",2)))</f>
        <v/>
      </c>
      <c r="CA65" s="31">
        <f>IF(J65&gt;20,"",IF(J65&gt;13,"",IF(J65&gt;3,3,IF(J65&gt;3,"",""))))</f>
        <v>3</v>
      </c>
      <c r="CB65" s="31" t="str">
        <f>IF(J65&gt;20,"",IF(J65&gt;13,4,IF(J65&gt;3,"",IF(J65&gt;3,"",""))))</f>
        <v/>
      </c>
      <c r="CC65" s="31" t="str">
        <f>IF(J65&gt;20,5,IF(J65&gt;13,"",IF(J65&gt;3,"",IF(J65&gt;3,"",""))))</f>
        <v/>
      </c>
      <c r="CD65" s="31">
        <f>IF(J65&gt;20,CC65,IF(J65&gt;13,CB65,IF(J65&gt;3,CA65,IF(J65=0,"",IF(J65&gt;3,"",BZ65)))))</f>
        <v>3</v>
      </c>
      <c r="CE65" s="20" t="s">
        <v>29</v>
      </c>
      <c r="CF65" s="31" t="str">
        <f>IF(J65&gt;20,"",IF(J65&gt;13,"",IF(J65&gt;3,"",2)))</f>
        <v/>
      </c>
      <c r="CG65" s="31">
        <f>IF(J65&gt;20,"",IF(J65&gt;13,"",IF(J65&gt;3,3,IF(J65&gt;3,"",""))))</f>
        <v>3</v>
      </c>
      <c r="CH65" s="31" t="str">
        <f>IF(J65&gt;20,"",IF(J65&gt;13,4,IF(J65&gt;3,"",IF(J65&gt;3,"",""))))</f>
        <v/>
      </c>
      <c r="CI65" s="31" t="str">
        <f>IF(J65&gt;20,5,IF(J65&gt;13,"",IF(J65&gt;3,"",IF(J65&gt;3,"",""))))</f>
        <v/>
      </c>
      <c r="CJ65" s="31">
        <f>IF(J65&gt;20,CI65,IF(J65&gt;13,CH65,IF(J65&gt;3,CG65,IF(J65=0,"",IF(J65&gt;3,"",CF65)))))</f>
        <v>3</v>
      </c>
      <c r="CK65" s="20" t="s">
        <v>36</v>
      </c>
      <c r="CL65" s="31" t="str">
        <f>IF(J65&gt;20,"",IF(J65&gt;13,"",IF(J65&gt;3,"",2)))</f>
        <v/>
      </c>
      <c r="CM65" s="31">
        <f>IF(J65&gt;20,"",IF(J65&gt;13,"",IF(J65&gt;3,3,IF(J65&gt;3,"",""))))</f>
        <v>3</v>
      </c>
      <c r="CN65" s="31" t="str">
        <f>IF(J65&gt;20,"",IF(J65&gt;13,4,IF(J65&gt;3,"",IF(J65&gt;3,"",""))))</f>
        <v/>
      </c>
      <c r="CO65" s="31" t="str">
        <f>IF(J65&gt;20,5,IF(J65&gt;13,"",IF(J65&gt;3,"",IF(J65&gt;3,"",""))))</f>
        <v/>
      </c>
      <c r="CP65" s="31">
        <f>IF(J65&gt;20,CO65,IF(J65&gt;13,CN65,IF(J65&gt;3,CM65,IF(J65=0,"",IF(J65&gt;3,"",CL65)))))</f>
        <v>3</v>
      </c>
      <c r="CQ65" s="21">
        <f>K65-F65</f>
        <v>53</v>
      </c>
      <c r="CR65" s="22" t="str">
        <f>IF(CQ65=0," ",IF(CQ65&gt;=50, "",IF(D65="ж","не прошла",IF(D65="м","не прошёл"))))</f>
        <v/>
      </c>
    </row>
    <row r="66" spans="1:96" ht="15" x14ac:dyDescent="0.25">
      <c r="A66" s="23">
        <f>'[1]Впишите фамилии!'!J61</f>
        <v>2</v>
      </c>
      <c r="B66" s="24" t="str">
        <f>'[1]Впишите фамилии!'!K61</f>
        <v>в</v>
      </c>
      <c r="C66" s="23" t="str">
        <f>'[1]Впишите фамилии!'!L61</f>
        <v>Балтабаева Рахиля</v>
      </c>
      <c r="D66" s="23" t="str">
        <f>'[1]Впишите фамилии!'!M61</f>
        <v>ж</v>
      </c>
      <c r="E66" s="38">
        <v>14</v>
      </c>
      <c r="F66" s="38">
        <v>20</v>
      </c>
      <c r="G66" s="38">
        <v>8</v>
      </c>
      <c r="H66" s="38">
        <v>6</v>
      </c>
      <c r="I66" s="39" t="s">
        <v>34</v>
      </c>
      <c r="J66" s="38">
        <v>13</v>
      </c>
      <c r="K66" s="34">
        <f>E66+F66+G66+H66+J66</f>
        <v>61</v>
      </c>
      <c r="L66" s="30">
        <f>IF(E66&gt;20,AK66,IF(E66&gt;13,AJ66,IF(E66=0,"",IF(E66&gt;3,AI66,IF(E66&gt;3,"",AH66)))))</f>
        <v>4</v>
      </c>
      <c r="M66" s="30">
        <f>IF(F66&gt;17,AP66,IF(F66&gt;11,AO66,IF(F66&gt;3,AN66,IF(F66=0,"",IF(F66&gt;3,"",AM66)))))</f>
        <v>5</v>
      </c>
      <c r="N66" s="30">
        <f>IF(G66&gt;20,AU66,IF(G66&gt;13,AT66,IF(G66&gt;3,AS66,IF(G66=0,"",IF(G66&gt;3,"",AR66)))))</f>
        <v>3</v>
      </c>
      <c r="O66" s="30">
        <f>IF(H66&gt;19,AZ66,IF(H66&gt;11,AY66,IF(H66&gt;3,AX66,IF(H66=0,"",IF(H66&gt;3,"",AW66)))))</f>
        <v>3</v>
      </c>
      <c r="P66" s="30">
        <f>IF(I66="физика",BL66,IF(I66="биология",BF66,IF(I66="химия",BR66,IF(I66="литература",BX66,IF(I66="вс.история",CD66,IF(I66="география",CJ66,IF(I66="иностранный",CP66,"")))))))</f>
        <v>3</v>
      </c>
      <c r="Q66" s="19">
        <f>IF(I66="биология",J66," " )</f>
        <v>13</v>
      </c>
      <c r="R66" s="20" t="str">
        <f>IF(I66="физика",J66," " )</f>
        <v xml:space="preserve"> </v>
      </c>
      <c r="S66" s="20" t="str">
        <f>IF(I66="химия",J66," " )</f>
        <v xml:space="preserve"> </v>
      </c>
      <c r="T66" s="20" t="str">
        <f>IF(I66="литература",J66," " )</f>
        <v xml:space="preserve"> </v>
      </c>
      <c r="U66" s="20" t="str">
        <f>IF(I66="вс.история",J66," " )</f>
        <v xml:space="preserve"> </v>
      </c>
      <c r="V66" s="20" t="str">
        <f>IF(I66="география",J66," " )</f>
        <v xml:space="preserve"> </v>
      </c>
      <c r="W66" s="20" t="str">
        <f>IF(I66="иностранный",J66," " )</f>
        <v xml:space="preserve"> </v>
      </c>
      <c r="X66" s="31" t="str">
        <f t="shared" ref="X66:X81" si="14">IF(K66&gt;100,"",IF(K66&gt;90,"",IF(K66&gt;80,"",IF(K66&gt;70,"",IF(K66&gt;60,"",IF(K66=0,"",IF(K66&gt;49,"",1)))))))</f>
        <v/>
      </c>
      <c r="Y66" s="31" t="str">
        <f t="shared" ref="Y66:Y81" si="15">IF(K66&gt;100,"",IF(K66&gt;90,"",IF(K66&gt;80,"",IF(K66&gt;70,"",IF(K66&gt;60,"",IF(K66&gt;49,1,IF(K66&gt;40,"","")))))))</f>
        <v/>
      </c>
      <c r="Z66" s="31">
        <f t="shared" ref="Z66:Z81" si="16">IF(K66&gt;100,"",IF(K66&gt;90,"",IF(K66&gt;80,"",IF(K66&gt;70,"",IF(K66&gt;60,1,IF(K66&gt;49,"",IF(K66&gt;40,"","")))))))</f>
        <v>1</v>
      </c>
      <c r="AA66" s="31" t="str">
        <f t="shared" ref="AA66:AA81" si="17">IF(K66&gt;100,"",IF(K66&gt;90,"",IF(K66&gt;80,"",IF(K66&gt;70,1,IF(K66&gt;60,"",IF(K66&gt;49,"",IF(K66&gt;40,"","")))))))</f>
        <v/>
      </c>
      <c r="AB66" s="31" t="str">
        <f t="shared" ref="AB66:AB81" si="18">IF(K66&gt;100,"",IF(K66&gt;90,"",IF(K66&gt;80,1,IF(K66&gt;70,"",IF(K66&gt;60,"",IF(K66&gt;49,"",IF(K66&gt;40,"","")))))))</f>
        <v/>
      </c>
      <c r="AC66" s="31" t="str">
        <f t="shared" ref="AC66:AC81" si="19">IF(K66&gt;100,"",IF(K66&gt;90,1,IF(K66&gt;80,"",IF(K66&gt;70,"",IF(K66&gt;60,"",IF(K66&gt;49,"",IF(K66&gt;40,"","")))))))</f>
        <v/>
      </c>
      <c r="AD66" s="31" t="str">
        <f t="shared" ref="AD66:AD81" si="20">IF(K66&gt;100,1,IF(K66&gt;90,"",IF(K66&gt;80,"",IF(K66&gt;70,"",IF(K66&gt;60,"",IF(K66&gt;49,"",IF(K66&gt;40,"","")))))))</f>
        <v/>
      </c>
      <c r="AG66" s="20" t="s">
        <v>30</v>
      </c>
      <c r="AH66" s="31" t="str">
        <f>IF(E66&gt;20,"",IF(E66&gt;13,"",IF(E66&gt;3,"",2)))</f>
        <v/>
      </c>
      <c r="AI66" s="31" t="str">
        <f>IF(E66&gt;20,"",IF(E66&gt;13,"",IF(E66&gt;3,3,IF(E66&gt;3,"",""))))</f>
        <v/>
      </c>
      <c r="AJ66" s="31">
        <f>IF(E66&gt;20,"",IF(E66&gt;13,4,IF(E66&gt;3,"",IF(E66&gt;3,"",""))))</f>
        <v>4</v>
      </c>
      <c r="AK66" s="31" t="str">
        <f>IF(E66&gt;20,5,IF(E66&gt;13,"",IF(E66&gt;3,"",IF(E66&gt;3,"",""))))</f>
        <v/>
      </c>
      <c r="AL66" s="20" t="s">
        <v>31</v>
      </c>
      <c r="AM66" s="31" t="str">
        <f>IF(F66&gt;17,"",IF(F66&gt;11,"",IF(F66&gt;3,"",2)))</f>
        <v/>
      </c>
      <c r="AN66" s="31" t="str">
        <f>IF(F66&gt;17,"",IF(F66&gt;11,"",IF(F66&gt;3,3,IF(F66&gt;3,"",""))))</f>
        <v/>
      </c>
      <c r="AO66" s="31" t="str">
        <f>IF(F66&gt;17,"",IF(F66&gt;11,4,IF(F66&gt;3,"",IF(F66&gt;3,"",""))))</f>
        <v/>
      </c>
      <c r="AP66" s="31">
        <f>IF(F66&gt;17,5,IF(F66&gt;11,"",IF(F66&gt;3,"",IF(F66&gt;3,"",""))))</f>
        <v>5</v>
      </c>
      <c r="AQ66" s="20" t="s">
        <v>32</v>
      </c>
      <c r="AR66" s="31" t="str">
        <f>IF(G66&gt;20,"",IF(G66&gt;13,"",IF(G66&gt;3,"",2)))</f>
        <v/>
      </c>
      <c r="AS66" s="31">
        <f>IF(G66&gt;20,"",IF(G66&gt;13,"",IF(G66&gt;3,3,IF(G66&gt;3,"",""))))</f>
        <v>3</v>
      </c>
      <c r="AT66" s="31" t="str">
        <f>IF(G66&gt;20,"",IF(G66&gt;13,4,IF(G66&gt;3,"",IF(G66&gt;3,"",""))))</f>
        <v/>
      </c>
      <c r="AU66" s="31" t="str">
        <f>IF(G66&gt;20,5,IF(G66&gt;13,"",IF(G66&gt;3,"",IF(G66&gt;3,"",""))))</f>
        <v/>
      </c>
      <c r="AV66" s="20" t="s">
        <v>33</v>
      </c>
      <c r="AW66" s="31" t="str">
        <f>IF(H66&gt;19,"",IF(H66&gt;11,"",IF(H66&gt;3,"",2)))</f>
        <v/>
      </c>
      <c r="AX66" s="31">
        <f>IF(H66&gt;19,"",IF(H66&gt;11,"",IF(H66&gt;3,3,IF(H66&gt;3,"",""))))</f>
        <v>3</v>
      </c>
      <c r="AY66" s="31" t="str">
        <f>IF(H66&gt;19,"",IF(H66&gt;11,4,IF(H66&gt;3,"",IF(H66&gt;3,"",""))))</f>
        <v/>
      </c>
      <c r="AZ66" s="31" t="str">
        <f>IF(H66&gt;19,5,IF(H66&gt;11,"",IF(H66&gt;3,"",IF(H66&gt;3,"",""))))</f>
        <v/>
      </c>
      <c r="BA66" s="20" t="s">
        <v>34</v>
      </c>
      <c r="BB66" s="31" t="str">
        <f>IF(J66&gt;20,"",IF(J66&gt;13,"",IF(J66&gt;3,"",2)))</f>
        <v/>
      </c>
      <c r="BC66" s="31">
        <f>IF(J66&gt;20,"",IF(J66&gt;13,"",IF(J66&gt;3,3,IF(J66&gt;3,"",""))))</f>
        <v>3</v>
      </c>
      <c r="BD66" s="31" t="str">
        <f>IF(J66&gt;20,"",IF(J66&gt;13,4,IF(J66&gt;3,"",IF(J66&gt;3,"",""))))</f>
        <v/>
      </c>
      <c r="BE66" s="31" t="str">
        <f>IF(J66&gt;20,5,IF(J66&gt;13,"",IF(J66&gt;3,"",IF(J66&gt;3,"",""))))</f>
        <v/>
      </c>
      <c r="BF66" s="31">
        <f>IF(J66&gt;20,BE66,IF(J66&gt;13,BD66,IF(J66&gt;3,BC66,IF(J66=0,"",IF(J66&gt;3,"",BB66)))))</f>
        <v>3</v>
      </c>
      <c r="BG66" s="20" t="s">
        <v>14</v>
      </c>
      <c r="BH66" s="31" t="str">
        <f>IF(J66&gt;19,"",IF(J66&gt;11,"",IF(J66&gt;3,"",2)))</f>
        <v/>
      </c>
      <c r="BI66" s="31" t="str">
        <f>IF(J66&gt;19,"",IF(J66&gt;11,"",IF(J66&gt;3,3,IF(J66&gt;3,"",""))))</f>
        <v/>
      </c>
      <c r="BJ66" s="31">
        <f>IF(J66&gt;19,"",IF(J66&gt;11,4,IF(J66&gt;3,"",IF(J66&gt;3,"",""))))</f>
        <v>4</v>
      </c>
      <c r="BK66" s="31" t="str">
        <f>IF(J66&gt;19,5,IF(J66&gt;11,"",IF(J66&gt;3,"",IF(J66&gt;3,"",""))))</f>
        <v/>
      </c>
      <c r="BL66" s="31">
        <f>IF(J66&gt;19,BK66,IF(J66&gt;11,BJ66,IF(J66&gt;3,BI66,IF(J66=0,"",IF(J66&gt;3,"",BH66)))))</f>
        <v>4</v>
      </c>
      <c r="BM66" s="20" t="s">
        <v>15</v>
      </c>
      <c r="BN66" s="31" t="str">
        <f>IF(J66&gt;19,"",IF(J66&gt;11,"",IF(J66&gt;3,"",2)))</f>
        <v/>
      </c>
      <c r="BO66" s="31" t="str">
        <f>IF(J66&gt;19,"",IF(J66&gt;11,"",IF(J66&gt;3,3,IF(J66&gt;3,"",""))))</f>
        <v/>
      </c>
      <c r="BP66" s="31">
        <f>IF(J66&gt;19,"",IF(J66&gt;11,4,IF(J66&gt;3,"",IF(J66&gt;3,"",""))))</f>
        <v>4</v>
      </c>
      <c r="BQ66" s="31" t="str">
        <f>IF(J66&gt;19,5,IF(J66&gt;11,"",IF(J66&gt;3,"",IF(J66&gt;3,"",""))))</f>
        <v/>
      </c>
      <c r="BR66" s="31">
        <f>IF(J66&gt;19,BQ66,IF(J66&gt;11,BP66,IF(J66&gt;3,BO66,IF(J66=0,"",IF(J66&gt;3,"",BN66)))))</f>
        <v>4</v>
      </c>
      <c r="BS66" s="20" t="s">
        <v>16</v>
      </c>
      <c r="BT66" s="31" t="str">
        <f>IF(J66&gt;20,"",IF(J66&gt;13,"",IF(J66&gt;3,"",2)))</f>
        <v/>
      </c>
      <c r="BU66" s="31">
        <f>IF(J66&gt;20,"",IF(J66&gt;13,"",IF(J66&gt;3,3,IF(J66&gt;3,"",""))))</f>
        <v>3</v>
      </c>
      <c r="BV66" s="31" t="str">
        <f>IF(J66&gt;20,"",IF(J66&gt;13,4,IF(J66&gt;3,"",IF(J66&gt;3,"",""))))</f>
        <v/>
      </c>
      <c r="BW66" s="31" t="str">
        <f>IF(J66&gt;20,5,IF(J66&gt;13,"",IF(J66&gt;3,"",IF(J66&gt;3,"",""))))</f>
        <v/>
      </c>
      <c r="BX66" s="31">
        <f>IF(J66&gt;20,BW66,IF(J66&gt;13,BV66,IF(J66&gt;3,BU66,IF(J66=0,"",IF(J66&gt;3,"",BT66)))))</f>
        <v>3</v>
      </c>
      <c r="BY66" s="20" t="s">
        <v>35</v>
      </c>
      <c r="BZ66" s="31" t="str">
        <f>IF(J66&gt;20,"",IF(J66&gt;13,"",IF(J66&gt;3,"",2)))</f>
        <v/>
      </c>
      <c r="CA66" s="31">
        <f>IF(J66&gt;20,"",IF(J66&gt;13,"",IF(J66&gt;3,3,IF(J66&gt;3,"",""))))</f>
        <v>3</v>
      </c>
      <c r="CB66" s="31" t="str">
        <f>IF(J66&gt;20,"",IF(J66&gt;13,4,IF(J66&gt;3,"",IF(J66&gt;3,"",""))))</f>
        <v/>
      </c>
      <c r="CC66" s="31" t="str">
        <f>IF(J66&gt;20,5,IF(J66&gt;13,"",IF(J66&gt;3,"",IF(J66&gt;3,"",""))))</f>
        <v/>
      </c>
      <c r="CD66" s="31">
        <f>IF(J66&gt;20,CC66,IF(J66&gt;13,CB66,IF(J66&gt;3,CA66,IF(J66=0,"",IF(J66&gt;3,"",BZ66)))))</f>
        <v>3</v>
      </c>
      <c r="CE66" s="20" t="s">
        <v>29</v>
      </c>
      <c r="CF66" s="31" t="str">
        <f>IF(J66&gt;20,"",IF(J66&gt;13,"",IF(J66&gt;3,"",2)))</f>
        <v/>
      </c>
      <c r="CG66" s="31">
        <f>IF(J66&gt;20,"",IF(J66&gt;13,"",IF(J66&gt;3,3,IF(J66&gt;3,"",""))))</f>
        <v>3</v>
      </c>
      <c r="CH66" s="31" t="str">
        <f>IF(J66&gt;20,"",IF(J66&gt;13,4,IF(J66&gt;3,"",IF(J66&gt;3,"",""))))</f>
        <v/>
      </c>
      <c r="CI66" s="31" t="str">
        <f>IF(J66&gt;20,5,IF(J66&gt;13,"",IF(J66&gt;3,"",IF(J66&gt;3,"",""))))</f>
        <v/>
      </c>
      <c r="CJ66" s="31">
        <f>IF(J66&gt;20,CI66,IF(J66&gt;13,CH66,IF(J66&gt;3,CG66,IF(J66=0,"",IF(J66&gt;3,"",CF66)))))</f>
        <v>3</v>
      </c>
      <c r="CK66" s="20" t="s">
        <v>36</v>
      </c>
      <c r="CL66" s="31" t="str">
        <f>IF(J66&gt;20,"",IF(J66&gt;13,"",IF(J66&gt;3,"",2)))</f>
        <v/>
      </c>
      <c r="CM66" s="31">
        <f>IF(J66&gt;20,"",IF(J66&gt;13,"",IF(J66&gt;3,3,IF(J66&gt;3,"",""))))</f>
        <v>3</v>
      </c>
      <c r="CN66" s="31" t="str">
        <f>IF(J66&gt;20,"",IF(J66&gt;13,4,IF(J66&gt;3,"",IF(J66&gt;3,"",""))))</f>
        <v/>
      </c>
      <c r="CO66" s="31" t="str">
        <f>IF(J66&gt;20,5,IF(J66&gt;13,"",IF(J66&gt;3,"",IF(J66&gt;3,"",""))))</f>
        <v/>
      </c>
      <c r="CP66" s="31">
        <f>IF(J66&gt;20,CO66,IF(J66&gt;13,CN66,IF(J66&gt;3,CM66,IF(J66=0,"",IF(J66&gt;3,"",CL66)))))</f>
        <v>3</v>
      </c>
      <c r="CQ66" s="21">
        <f>K66-F66</f>
        <v>41</v>
      </c>
      <c r="CR66" s="22" t="str">
        <f>IF(CQ66=0," ",IF(CQ66&gt;=50, "",IF(D66="ж","не прошла",IF(D66="м","не прошёл"))))</f>
        <v>не прошла</v>
      </c>
    </row>
    <row r="67" spans="1:96" ht="15" x14ac:dyDescent="0.25">
      <c r="A67" s="23">
        <f>'[1]Впишите фамилии!'!J62</f>
        <v>3</v>
      </c>
      <c r="B67" s="24" t="str">
        <f>'[1]Впишите фамилии!'!K62</f>
        <v>в</v>
      </c>
      <c r="C67" s="23" t="str">
        <f>'[1]Впишите фамилии!'!L62</f>
        <v>Гебель Роман</v>
      </c>
      <c r="D67" s="23" t="str">
        <f>'[1]Впишите фамилии!'!M62</f>
        <v>м</v>
      </c>
      <c r="E67" s="38">
        <v>11</v>
      </c>
      <c r="F67" s="38">
        <v>7</v>
      </c>
      <c r="G67" s="38">
        <v>13</v>
      </c>
      <c r="H67" s="38">
        <v>11</v>
      </c>
      <c r="I67" s="39" t="s">
        <v>34</v>
      </c>
      <c r="J67" s="38">
        <v>15</v>
      </c>
      <c r="K67" s="34">
        <f>E67+F67+G67+H67+J67</f>
        <v>57</v>
      </c>
      <c r="L67" s="30">
        <f>IF(E67&gt;20,AK67,IF(E67&gt;13,AJ67,IF(E67=0,"",IF(E67&gt;3,AI67,IF(E67&gt;3,"",AH67)))))</f>
        <v>3</v>
      </c>
      <c r="M67" s="30">
        <f>IF(F67&gt;17,AP67,IF(F67&gt;11,AO67,IF(F67&gt;3,AN67,IF(F67=0,"",IF(F67&gt;3,"",AM67)))))</f>
        <v>3</v>
      </c>
      <c r="N67" s="30">
        <f>IF(G67&gt;20,AU67,IF(G67&gt;13,AT67,IF(G67&gt;3,AS67,IF(G67=0,"",IF(G67&gt;3,"",AR67)))))</f>
        <v>3</v>
      </c>
      <c r="O67" s="30">
        <f>IF(H67&gt;19,AZ67,IF(H67&gt;11,AY67,IF(H67&gt;3,AX67,IF(H67=0,"",IF(H67&gt;3,"",AW67)))))</f>
        <v>3</v>
      </c>
      <c r="P67" s="30">
        <f>IF(I67="физика",BL67,IF(I67="биология",BF67,IF(I67="химия",BR67,IF(I67="литература",BX67,IF(I67="вс.история",CD67,IF(I67="география",CJ67,IF(I67="иностранный",CP67,"")))))))</f>
        <v>4</v>
      </c>
      <c r="Q67" s="19">
        <f>IF(I67="биология",J67," " )</f>
        <v>15</v>
      </c>
      <c r="R67" s="20" t="str">
        <f>IF(I67="физика",J67," " )</f>
        <v xml:space="preserve"> </v>
      </c>
      <c r="S67" s="20" t="str">
        <f>IF(I67="химия",J67," " )</f>
        <v xml:space="preserve"> </v>
      </c>
      <c r="T67" s="20" t="str">
        <f>IF(I67="литература",J67," " )</f>
        <v xml:space="preserve"> </v>
      </c>
      <c r="U67" s="20" t="str">
        <f>IF(I67="вс.история",J67," " )</f>
        <v xml:space="preserve"> </v>
      </c>
      <c r="V67" s="20" t="str">
        <f>IF(I67="география",J67," " )</f>
        <v xml:space="preserve"> </v>
      </c>
      <c r="W67" s="20" t="str">
        <f>IF(I67="иностранный",J67," " )</f>
        <v xml:space="preserve"> </v>
      </c>
      <c r="X67" s="31" t="str">
        <f t="shared" si="14"/>
        <v/>
      </c>
      <c r="Y67" s="31">
        <f t="shared" si="15"/>
        <v>1</v>
      </c>
      <c r="Z67" s="31" t="str">
        <f t="shared" si="16"/>
        <v/>
      </c>
      <c r="AA67" s="31" t="str">
        <f t="shared" si="17"/>
        <v/>
      </c>
      <c r="AB67" s="31" t="str">
        <f t="shared" si="18"/>
        <v/>
      </c>
      <c r="AC67" s="31" t="str">
        <f t="shared" si="19"/>
        <v/>
      </c>
      <c r="AD67" s="31" t="str">
        <f t="shared" si="20"/>
        <v/>
      </c>
      <c r="AG67" s="20" t="s">
        <v>30</v>
      </c>
      <c r="AH67" s="31" t="str">
        <f>IF(E67&gt;20,"",IF(E67&gt;13,"",IF(E67&gt;3,"",2)))</f>
        <v/>
      </c>
      <c r="AI67" s="31">
        <f>IF(E67&gt;20,"",IF(E67&gt;13,"",IF(E67&gt;3,3,IF(E67&gt;3,"",""))))</f>
        <v>3</v>
      </c>
      <c r="AJ67" s="31" t="str">
        <f>IF(E67&gt;20,"",IF(E67&gt;13,4,IF(E67&gt;3,"",IF(E67&gt;3,"",""))))</f>
        <v/>
      </c>
      <c r="AK67" s="31" t="str">
        <f>IF(E67&gt;20,5,IF(E67&gt;13,"",IF(E67&gt;3,"",IF(E67&gt;3,"",""))))</f>
        <v/>
      </c>
      <c r="AL67" s="20" t="s">
        <v>31</v>
      </c>
      <c r="AM67" s="31" t="str">
        <f>IF(F67&gt;17,"",IF(F67&gt;11,"",IF(F67&gt;3,"",2)))</f>
        <v/>
      </c>
      <c r="AN67" s="31">
        <f>IF(F67&gt;17,"",IF(F67&gt;11,"",IF(F67&gt;3,3,IF(F67&gt;3,"",""))))</f>
        <v>3</v>
      </c>
      <c r="AO67" s="31" t="str">
        <f>IF(F67&gt;17,"",IF(F67&gt;11,4,IF(F67&gt;3,"",IF(F67&gt;3,"",""))))</f>
        <v/>
      </c>
      <c r="AP67" s="31" t="str">
        <f>IF(F67&gt;17,5,IF(F67&gt;11,"",IF(F67&gt;3,"",IF(F67&gt;3,"",""))))</f>
        <v/>
      </c>
      <c r="AQ67" s="20" t="s">
        <v>32</v>
      </c>
      <c r="AR67" s="31" t="str">
        <f>IF(G67&gt;20,"",IF(G67&gt;13,"",IF(G67&gt;3,"",2)))</f>
        <v/>
      </c>
      <c r="AS67" s="31">
        <f>IF(G67&gt;20,"",IF(G67&gt;13,"",IF(G67&gt;3,3,IF(G67&gt;3,"",""))))</f>
        <v>3</v>
      </c>
      <c r="AT67" s="31" t="str">
        <f>IF(G67&gt;20,"",IF(G67&gt;13,4,IF(G67&gt;3,"",IF(G67&gt;3,"",""))))</f>
        <v/>
      </c>
      <c r="AU67" s="31" t="str">
        <f>IF(G67&gt;20,5,IF(G67&gt;13,"",IF(G67&gt;3,"",IF(G67&gt;3,"",""))))</f>
        <v/>
      </c>
      <c r="AV67" s="20" t="s">
        <v>33</v>
      </c>
      <c r="AW67" s="31" t="str">
        <f>IF(H67&gt;19,"",IF(H67&gt;11,"",IF(H67&gt;3,"",2)))</f>
        <v/>
      </c>
      <c r="AX67" s="31">
        <f>IF(H67&gt;19,"",IF(H67&gt;11,"",IF(H67&gt;3,3,IF(H67&gt;3,"",""))))</f>
        <v>3</v>
      </c>
      <c r="AY67" s="31" t="str">
        <f>IF(H67&gt;19,"",IF(H67&gt;11,4,IF(H67&gt;3,"",IF(H67&gt;3,"",""))))</f>
        <v/>
      </c>
      <c r="AZ67" s="31" t="str">
        <f>IF(H67&gt;19,5,IF(H67&gt;11,"",IF(H67&gt;3,"",IF(H67&gt;3,"",""))))</f>
        <v/>
      </c>
      <c r="BA67" s="20" t="s">
        <v>34</v>
      </c>
      <c r="BB67" s="31" t="str">
        <f>IF(J67&gt;20,"",IF(J67&gt;13,"",IF(J67&gt;3,"",2)))</f>
        <v/>
      </c>
      <c r="BC67" s="31" t="str">
        <f>IF(J67&gt;20,"",IF(J67&gt;13,"",IF(J67&gt;3,3,IF(J67&gt;3,"",""))))</f>
        <v/>
      </c>
      <c r="BD67" s="31">
        <f>IF(J67&gt;20,"",IF(J67&gt;13,4,IF(J67&gt;3,"",IF(J67&gt;3,"",""))))</f>
        <v>4</v>
      </c>
      <c r="BE67" s="31" t="str">
        <f>IF(J67&gt;20,5,IF(J67&gt;13,"",IF(J67&gt;3,"",IF(J67&gt;3,"",""))))</f>
        <v/>
      </c>
      <c r="BF67" s="31">
        <f>IF(J67&gt;20,BE67,IF(J67&gt;13,BD67,IF(J67&gt;3,BC67,IF(J67=0,"",IF(J67&gt;3,"",BB67)))))</f>
        <v>4</v>
      </c>
      <c r="BG67" s="20" t="s">
        <v>14</v>
      </c>
      <c r="BH67" s="31" t="str">
        <f>IF(J67&gt;19,"",IF(J67&gt;11,"",IF(J67&gt;3,"",2)))</f>
        <v/>
      </c>
      <c r="BI67" s="31" t="str">
        <f>IF(J67&gt;19,"",IF(J67&gt;11,"",IF(J67&gt;3,3,IF(J67&gt;3,"",""))))</f>
        <v/>
      </c>
      <c r="BJ67" s="31">
        <f>IF(J67&gt;19,"",IF(J67&gt;11,4,IF(J67&gt;3,"",IF(J67&gt;3,"",""))))</f>
        <v>4</v>
      </c>
      <c r="BK67" s="31" t="str">
        <f>IF(J67&gt;19,5,IF(J67&gt;11,"",IF(J67&gt;3,"",IF(J67&gt;3,"",""))))</f>
        <v/>
      </c>
      <c r="BL67" s="31">
        <f>IF(J67&gt;19,BK67,IF(J67&gt;11,BJ67,IF(J67&gt;3,BI67,IF(J67=0,"",IF(J67&gt;3,"",BH67)))))</f>
        <v>4</v>
      </c>
      <c r="BM67" s="20" t="s">
        <v>15</v>
      </c>
      <c r="BN67" s="31" t="str">
        <f>IF(J67&gt;19,"",IF(J67&gt;11,"",IF(J67&gt;3,"",2)))</f>
        <v/>
      </c>
      <c r="BO67" s="31" t="str">
        <f>IF(J67&gt;19,"",IF(J67&gt;11,"",IF(J67&gt;3,3,IF(J67&gt;3,"",""))))</f>
        <v/>
      </c>
      <c r="BP67" s="31">
        <f>IF(J67&gt;19,"",IF(J67&gt;11,4,IF(J67&gt;3,"",IF(J67&gt;3,"",""))))</f>
        <v>4</v>
      </c>
      <c r="BQ67" s="31" t="str">
        <f>IF(J67&gt;19,5,IF(J67&gt;11,"",IF(J67&gt;3,"",IF(J67&gt;3,"",""))))</f>
        <v/>
      </c>
      <c r="BR67" s="31">
        <f>IF(J67&gt;19,BQ67,IF(J67&gt;11,BP67,IF(J67&gt;3,BO67,IF(J67=0,"",IF(J67&gt;3,"",BN67)))))</f>
        <v>4</v>
      </c>
      <c r="BS67" s="20" t="s">
        <v>16</v>
      </c>
      <c r="BT67" s="31" t="str">
        <f>IF(J67&gt;20,"",IF(J67&gt;13,"",IF(J67&gt;3,"",2)))</f>
        <v/>
      </c>
      <c r="BU67" s="31" t="str">
        <f>IF(J67&gt;20,"",IF(J67&gt;13,"",IF(J67&gt;3,3,IF(J67&gt;3,"",""))))</f>
        <v/>
      </c>
      <c r="BV67" s="31">
        <f>IF(J67&gt;20,"",IF(J67&gt;13,4,IF(J67&gt;3,"",IF(J67&gt;3,"",""))))</f>
        <v>4</v>
      </c>
      <c r="BW67" s="31" t="str">
        <f>IF(J67&gt;20,5,IF(J67&gt;13,"",IF(J67&gt;3,"",IF(J67&gt;3,"",""))))</f>
        <v/>
      </c>
      <c r="BX67" s="31">
        <f>IF(J67&gt;20,BW67,IF(J67&gt;13,BV67,IF(J67&gt;3,BU67,IF(J67=0,"",IF(J67&gt;3,"",BT67)))))</f>
        <v>4</v>
      </c>
      <c r="BY67" s="20" t="s">
        <v>35</v>
      </c>
      <c r="BZ67" s="31" t="str">
        <f>IF(J67&gt;20,"",IF(J67&gt;13,"",IF(J67&gt;3,"",2)))</f>
        <v/>
      </c>
      <c r="CA67" s="31" t="str">
        <f>IF(J67&gt;20,"",IF(J67&gt;13,"",IF(J67&gt;3,3,IF(J67&gt;3,"",""))))</f>
        <v/>
      </c>
      <c r="CB67" s="31">
        <f>IF(J67&gt;20,"",IF(J67&gt;13,4,IF(J67&gt;3,"",IF(J67&gt;3,"",""))))</f>
        <v>4</v>
      </c>
      <c r="CC67" s="31" t="str">
        <f>IF(J67&gt;20,5,IF(J67&gt;13,"",IF(J67&gt;3,"",IF(J67&gt;3,"",""))))</f>
        <v/>
      </c>
      <c r="CD67" s="31">
        <f>IF(J67&gt;20,CC67,IF(J67&gt;13,CB67,IF(J67&gt;3,CA67,IF(J67=0,"",IF(J67&gt;3,"",BZ67)))))</f>
        <v>4</v>
      </c>
      <c r="CE67" s="20" t="s">
        <v>29</v>
      </c>
      <c r="CF67" s="31" t="str">
        <f>IF(J67&gt;20,"",IF(J67&gt;13,"",IF(J67&gt;3,"",2)))</f>
        <v/>
      </c>
      <c r="CG67" s="31" t="str">
        <f>IF(J67&gt;20,"",IF(J67&gt;13,"",IF(J67&gt;3,3,IF(J67&gt;3,"",""))))</f>
        <v/>
      </c>
      <c r="CH67" s="31">
        <f>IF(J67&gt;20,"",IF(J67&gt;13,4,IF(J67&gt;3,"",IF(J67&gt;3,"",""))))</f>
        <v>4</v>
      </c>
      <c r="CI67" s="31" t="str">
        <f>IF(J67&gt;20,5,IF(J67&gt;13,"",IF(J67&gt;3,"",IF(J67&gt;3,"",""))))</f>
        <v/>
      </c>
      <c r="CJ67" s="31">
        <f>IF(J67&gt;20,CI67,IF(J67&gt;13,CH67,IF(J67&gt;3,CG67,IF(J67=0,"",IF(J67&gt;3,"",CF67)))))</f>
        <v>4</v>
      </c>
      <c r="CK67" s="20" t="s">
        <v>36</v>
      </c>
      <c r="CL67" s="31" t="str">
        <f>IF(J67&gt;20,"",IF(J67&gt;13,"",IF(J67&gt;3,"",2)))</f>
        <v/>
      </c>
      <c r="CM67" s="31" t="str">
        <f>IF(J67&gt;20,"",IF(J67&gt;13,"",IF(J67&gt;3,3,IF(J67&gt;3,"",""))))</f>
        <v/>
      </c>
      <c r="CN67" s="31">
        <f>IF(J67&gt;20,"",IF(J67&gt;13,4,IF(J67&gt;3,"",IF(J67&gt;3,"",""))))</f>
        <v>4</v>
      </c>
      <c r="CO67" s="31" t="str">
        <f>IF(J67&gt;20,5,IF(J67&gt;13,"",IF(J67&gt;3,"",IF(J67&gt;3,"",""))))</f>
        <v/>
      </c>
      <c r="CP67" s="31">
        <f>IF(J67&gt;20,CO67,IF(J67&gt;13,CN67,IF(J67&gt;3,CM67,IF(J67=0,"",IF(J67&gt;3,"",CL67)))))</f>
        <v>4</v>
      </c>
      <c r="CQ67" s="21">
        <f>K67-F67</f>
        <v>50</v>
      </c>
      <c r="CR67" s="22" t="str">
        <f>IF(CQ67=0," ",IF(CQ67&gt;=50, "",IF(D67="ж","не прошла",IF(D67="м","не прошёл"))))</f>
        <v/>
      </c>
    </row>
    <row r="68" spans="1:96" ht="18.75" customHeight="1" x14ac:dyDescent="0.25">
      <c r="A68" s="23">
        <f>'[1]Впишите фамилии!'!J63</f>
        <v>4</v>
      </c>
      <c r="B68" s="24" t="str">
        <f>'[1]Впишите фамилии!'!K63</f>
        <v>в</v>
      </c>
      <c r="C68" s="23" t="str">
        <f>'[1]Впишите фамилии!'!L63</f>
        <v>Гидей Вячеслав</v>
      </c>
      <c r="D68" s="23" t="str">
        <f>'[1]Впишите фамилии!'!M63</f>
        <v>м</v>
      </c>
      <c r="E68" s="38"/>
      <c r="F68" s="38"/>
      <c r="G68" s="38"/>
      <c r="H68" s="38"/>
      <c r="I68" s="40"/>
      <c r="J68" s="38"/>
      <c r="K68" s="34">
        <f>E68+F68+G68+H68+J68</f>
        <v>0</v>
      </c>
      <c r="L68" s="30" t="str">
        <f>IF(E68&gt;20,AK68,IF(E68&gt;13,AJ68,IF(E68=0,"",IF(E68&gt;3,AI68,IF(E68&gt;3,"",AH68)))))</f>
        <v/>
      </c>
      <c r="M68" s="30" t="str">
        <f>IF(F68&gt;17,AP68,IF(F68&gt;11,AO68,IF(F68&gt;3,AN68,IF(F68=0,"",IF(F68&gt;3,"",AM68)))))</f>
        <v/>
      </c>
      <c r="N68" s="30" t="str">
        <f>IF(G68&gt;20,AU68,IF(G68&gt;13,AT68,IF(G68&gt;3,AS68,IF(G68=0,"",IF(G68&gt;3,"",AR68)))))</f>
        <v/>
      </c>
      <c r="O68" s="30" t="str">
        <f>IF(H68&gt;19,AZ68,IF(H68&gt;11,AY68,IF(H68&gt;3,AX68,IF(H68=0,"",IF(H68&gt;3,"",AW68)))))</f>
        <v/>
      </c>
      <c r="P68" s="30" t="str">
        <f>IF(I68="физика",BL68,IF(I68="биология",BF68,IF(I68="химия",BR68,IF(I68="литература",BX68,IF(I68="вс.история",CD68,IF(I68="география",CJ68,IF(I68="иностранный",CP68,"")))))))</f>
        <v/>
      </c>
      <c r="Q68" s="19" t="str">
        <f>IF(I68="биология",J68," " )</f>
        <v xml:space="preserve"> </v>
      </c>
      <c r="R68" s="20" t="str">
        <f>IF(I68="физика",J68," " )</f>
        <v xml:space="preserve"> </v>
      </c>
      <c r="S68" s="20" t="str">
        <f>IF(I68="химия",J68," " )</f>
        <v xml:space="preserve"> </v>
      </c>
      <c r="T68" s="20" t="str">
        <f>IF(I68="литература",J68," " )</f>
        <v xml:space="preserve"> </v>
      </c>
      <c r="U68" s="20" t="str">
        <f>IF(I68="вс.история",J68," " )</f>
        <v xml:space="preserve"> </v>
      </c>
      <c r="V68" s="20" t="str">
        <f>IF(I68="география",J68," " )</f>
        <v xml:space="preserve"> </v>
      </c>
      <c r="W68" s="20" t="str">
        <f>IF(I68="иностранный",J68," " )</f>
        <v xml:space="preserve"> </v>
      </c>
      <c r="X68" s="31" t="str">
        <f t="shared" si="14"/>
        <v/>
      </c>
      <c r="Y68" s="31" t="str">
        <f t="shared" si="15"/>
        <v/>
      </c>
      <c r="Z68" s="31" t="str">
        <f t="shared" si="16"/>
        <v/>
      </c>
      <c r="AA68" s="31" t="str">
        <f t="shared" si="17"/>
        <v/>
      </c>
      <c r="AB68" s="31" t="str">
        <f t="shared" si="18"/>
        <v/>
      </c>
      <c r="AC68" s="31" t="str">
        <f t="shared" si="19"/>
        <v/>
      </c>
      <c r="AD68" s="31" t="str">
        <f t="shared" si="20"/>
        <v/>
      </c>
      <c r="AG68" s="20" t="s">
        <v>30</v>
      </c>
      <c r="AH68" s="31">
        <f>IF(E68&gt;20,"",IF(E68&gt;13,"",IF(E68&gt;3,"",2)))</f>
        <v>2</v>
      </c>
      <c r="AI68" s="31" t="str">
        <f>IF(E68&gt;20,"",IF(E68&gt;13,"",IF(E68&gt;3,3,IF(E68&gt;3,"",""))))</f>
        <v/>
      </c>
      <c r="AJ68" s="31" t="str">
        <f>IF(E68&gt;20,"",IF(E68&gt;13,4,IF(E68&gt;3,"",IF(E68&gt;3,"",""))))</f>
        <v/>
      </c>
      <c r="AK68" s="31" t="str">
        <f>IF(E68&gt;20,5,IF(E68&gt;13,"",IF(E68&gt;3,"",IF(E68&gt;3,"",""))))</f>
        <v/>
      </c>
      <c r="AL68" s="20" t="s">
        <v>31</v>
      </c>
      <c r="AM68" s="31">
        <f>IF(F68&gt;17,"",IF(F68&gt;11,"",IF(F68&gt;3,"",2)))</f>
        <v>2</v>
      </c>
      <c r="AN68" s="31" t="str">
        <f>IF(F68&gt;17,"",IF(F68&gt;11,"",IF(F68&gt;3,3,IF(F68&gt;3,"",""))))</f>
        <v/>
      </c>
      <c r="AO68" s="31" t="str">
        <f>IF(F68&gt;17,"",IF(F68&gt;11,4,IF(F68&gt;3,"",IF(F68&gt;3,"",""))))</f>
        <v/>
      </c>
      <c r="AP68" s="31" t="str">
        <f>IF(F68&gt;17,5,IF(F68&gt;11,"",IF(F68&gt;3,"",IF(F68&gt;3,"",""))))</f>
        <v/>
      </c>
      <c r="AQ68" s="20" t="s">
        <v>32</v>
      </c>
      <c r="AR68" s="31">
        <f>IF(G68&gt;20,"",IF(G68&gt;13,"",IF(G68&gt;3,"",2)))</f>
        <v>2</v>
      </c>
      <c r="AS68" s="31" t="str">
        <f>IF(G68&gt;20,"",IF(G68&gt;13,"",IF(G68&gt;3,3,IF(G68&gt;3,"",""))))</f>
        <v/>
      </c>
      <c r="AT68" s="31" t="str">
        <f>IF(G68&gt;20,"",IF(G68&gt;13,4,IF(G68&gt;3,"",IF(G68&gt;3,"",""))))</f>
        <v/>
      </c>
      <c r="AU68" s="31" t="str">
        <f>IF(G68&gt;20,5,IF(G68&gt;13,"",IF(G68&gt;3,"",IF(G68&gt;3,"",""))))</f>
        <v/>
      </c>
      <c r="AV68" s="20" t="s">
        <v>33</v>
      </c>
      <c r="AW68" s="31">
        <f>IF(H68&gt;19,"",IF(H68&gt;11,"",IF(H68&gt;3,"",2)))</f>
        <v>2</v>
      </c>
      <c r="AX68" s="31" t="str">
        <f>IF(H68&gt;19,"",IF(H68&gt;11,"",IF(H68&gt;3,3,IF(H68&gt;3,"",""))))</f>
        <v/>
      </c>
      <c r="AY68" s="31" t="str">
        <f>IF(H68&gt;19,"",IF(H68&gt;11,4,IF(H68&gt;3,"",IF(H68&gt;3,"",""))))</f>
        <v/>
      </c>
      <c r="AZ68" s="31" t="str">
        <f>IF(H68&gt;19,5,IF(H68&gt;11,"",IF(H68&gt;3,"",IF(H68&gt;3,"",""))))</f>
        <v/>
      </c>
      <c r="BA68" s="20" t="s">
        <v>34</v>
      </c>
      <c r="BB68" s="31">
        <f>IF(J68&gt;20,"",IF(J68&gt;13,"",IF(J68&gt;3,"",2)))</f>
        <v>2</v>
      </c>
      <c r="BC68" s="31" t="str">
        <f>IF(J68&gt;20,"",IF(J68&gt;13,"",IF(J68&gt;3,3,IF(J68&gt;3,"",""))))</f>
        <v/>
      </c>
      <c r="BD68" s="31" t="str">
        <f>IF(J68&gt;20,"",IF(J68&gt;13,4,IF(J68&gt;3,"",IF(J68&gt;3,"",""))))</f>
        <v/>
      </c>
      <c r="BE68" s="31" t="str">
        <f>IF(J68&gt;20,5,IF(J68&gt;13,"",IF(J68&gt;3,"",IF(J68&gt;3,"",""))))</f>
        <v/>
      </c>
      <c r="BF68" s="31" t="str">
        <f>IF(J68&gt;20,BE68,IF(J68&gt;13,BD68,IF(J68&gt;3,BC68,IF(J68=0,"",IF(J68&gt;3,"",BB68)))))</f>
        <v/>
      </c>
      <c r="BG68" s="20" t="s">
        <v>14</v>
      </c>
      <c r="BH68" s="31">
        <f>IF(J68&gt;19,"",IF(J68&gt;11,"",IF(J68&gt;3,"",2)))</f>
        <v>2</v>
      </c>
      <c r="BI68" s="31" t="str">
        <f>IF(J68&gt;19,"",IF(J68&gt;11,"",IF(J68&gt;3,3,IF(J68&gt;3,"",""))))</f>
        <v/>
      </c>
      <c r="BJ68" s="31" t="str">
        <f>IF(J68&gt;19,"",IF(J68&gt;11,4,IF(J68&gt;3,"",IF(J68&gt;3,"",""))))</f>
        <v/>
      </c>
      <c r="BK68" s="31" t="str">
        <f>IF(J68&gt;19,5,IF(J68&gt;11,"",IF(J68&gt;3,"",IF(J68&gt;3,"",""))))</f>
        <v/>
      </c>
      <c r="BL68" s="31" t="str">
        <f>IF(J68&gt;19,BK68,IF(J68&gt;11,BJ68,IF(J68&gt;3,BI68,IF(J68=0,"",IF(J68&gt;3,"",BH68)))))</f>
        <v/>
      </c>
      <c r="BM68" s="20" t="s">
        <v>15</v>
      </c>
      <c r="BN68" s="31">
        <f>IF(J68&gt;19,"",IF(J68&gt;11,"",IF(J68&gt;3,"",2)))</f>
        <v>2</v>
      </c>
      <c r="BO68" s="31" t="str">
        <f>IF(J68&gt;19,"",IF(J68&gt;11,"",IF(J68&gt;3,3,IF(J68&gt;3,"",""))))</f>
        <v/>
      </c>
      <c r="BP68" s="31" t="str">
        <f>IF(J68&gt;19,"",IF(J68&gt;11,4,IF(J68&gt;3,"",IF(J68&gt;3,"",""))))</f>
        <v/>
      </c>
      <c r="BQ68" s="31" t="str">
        <f>IF(J68&gt;19,5,IF(J68&gt;11,"",IF(J68&gt;3,"",IF(J68&gt;3,"",""))))</f>
        <v/>
      </c>
      <c r="BR68" s="31" t="str">
        <f>IF(J68&gt;19,BQ68,IF(J68&gt;11,BP68,IF(J68&gt;3,BO68,IF(J68=0,"",IF(J68&gt;3,"",BN68)))))</f>
        <v/>
      </c>
      <c r="BS68" s="20" t="s">
        <v>16</v>
      </c>
      <c r="BT68" s="31">
        <f>IF(J68&gt;20,"",IF(J68&gt;13,"",IF(J68&gt;3,"",2)))</f>
        <v>2</v>
      </c>
      <c r="BU68" s="31" t="str">
        <f>IF(J68&gt;20,"",IF(J68&gt;13,"",IF(J68&gt;3,3,IF(J68&gt;3,"",""))))</f>
        <v/>
      </c>
      <c r="BV68" s="31" t="str">
        <f>IF(J68&gt;20,"",IF(J68&gt;13,4,IF(J68&gt;3,"",IF(J68&gt;3,"",""))))</f>
        <v/>
      </c>
      <c r="BW68" s="31" t="str">
        <f>IF(J68&gt;20,5,IF(J68&gt;13,"",IF(J68&gt;3,"",IF(J68&gt;3,"",""))))</f>
        <v/>
      </c>
      <c r="BX68" s="31" t="str">
        <f>IF(J68&gt;20,BW68,IF(J68&gt;13,BV68,IF(J68&gt;3,BU68,IF(J68=0,"",IF(J68&gt;3,"",BT68)))))</f>
        <v/>
      </c>
      <c r="BY68" s="20" t="s">
        <v>35</v>
      </c>
      <c r="BZ68" s="31">
        <f>IF(J68&gt;20,"",IF(J68&gt;13,"",IF(J68&gt;3,"",2)))</f>
        <v>2</v>
      </c>
      <c r="CA68" s="31" t="str">
        <f>IF(J68&gt;20,"",IF(J68&gt;13,"",IF(J68&gt;3,3,IF(J68&gt;3,"",""))))</f>
        <v/>
      </c>
      <c r="CB68" s="31" t="str">
        <f>IF(J68&gt;20,"",IF(J68&gt;13,4,IF(J68&gt;3,"",IF(J68&gt;3,"",""))))</f>
        <v/>
      </c>
      <c r="CC68" s="31" t="str">
        <f>IF(J68&gt;20,5,IF(J68&gt;13,"",IF(J68&gt;3,"",IF(J68&gt;3,"",""))))</f>
        <v/>
      </c>
      <c r="CD68" s="31" t="str">
        <f>IF(J68&gt;20,CC68,IF(J68&gt;13,CB68,IF(J68&gt;3,CA68,IF(J68=0,"",IF(J68&gt;3,"",BZ68)))))</f>
        <v/>
      </c>
      <c r="CE68" s="20" t="s">
        <v>29</v>
      </c>
      <c r="CF68" s="31">
        <f>IF(J68&gt;20,"",IF(J68&gt;13,"",IF(J68&gt;3,"",2)))</f>
        <v>2</v>
      </c>
      <c r="CG68" s="31" t="str">
        <f>IF(J68&gt;20,"",IF(J68&gt;13,"",IF(J68&gt;3,3,IF(J68&gt;3,"",""))))</f>
        <v/>
      </c>
      <c r="CH68" s="31" t="str">
        <f>IF(J68&gt;20,"",IF(J68&gt;13,4,IF(J68&gt;3,"",IF(J68&gt;3,"",""))))</f>
        <v/>
      </c>
      <c r="CI68" s="31" t="str">
        <f>IF(J68&gt;20,5,IF(J68&gt;13,"",IF(J68&gt;3,"",IF(J68&gt;3,"",""))))</f>
        <v/>
      </c>
      <c r="CJ68" s="31" t="str">
        <f>IF(J68&gt;20,CI68,IF(J68&gt;13,CH68,IF(J68&gt;3,CG68,IF(J68=0,"",IF(J68&gt;3,"",CF68)))))</f>
        <v/>
      </c>
      <c r="CK68" s="20" t="s">
        <v>36</v>
      </c>
      <c r="CL68" s="31">
        <f>IF(J68&gt;20,"",IF(J68&gt;13,"",IF(J68&gt;3,"",2)))</f>
        <v>2</v>
      </c>
      <c r="CM68" s="31" t="str">
        <f>IF(J68&gt;20,"",IF(J68&gt;13,"",IF(J68&gt;3,3,IF(J68&gt;3,"",""))))</f>
        <v/>
      </c>
      <c r="CN68" s="31" t="str">
        <f>IF(J68&gt;20,"",IF(J68&gt;13,4,IF(J68&gt;3,"",IF(J68&gt;3,"",""))))</f>
        <v/>
      </c>
      <c r="CO68" s="31" t="str">
        <f>IF(J68&gt;20,5,IF(J68&gt;13,"",IF(J68&gt;3,"",IF(J68&gt;3,"",""))))</f>
        <v/>
      </c>
      <c r="CP68" s="31" t="str">
        <f>IF(J68&gt;20,CO68,IF(J68&gt;13,CN68,IF(J68&gt;3,CM68,IF(J68=0,"",IF(J68&gt;3,"",CL68)))))</f>
        <v/>
      </c>
      <c r="CQ68" s="21">
        <f>K68-F68</f>
        <v>0</v>
      </c>
      <c r="CR68" s="22" t="str">
        <f>IF(CQ68=0," ",IF(CQ68&gt;=50, "",IF(D68="ж","не прошла",IF(D68="м","не прошёл"))))</f>
        <v xml:space="preserve"> </v>
      </c>
    </row>
    <row r="69" spans="1:96" ht="15" x14ac:dyDescent="0.25">
      <c r="A69" s="23">
        <f>'[1]Впишите фамилии!'!J64</f>
        <v>5</v>
      </c>
      <c r="B69" s="24" t="str">
        <f>'[1]Впишите фамилии!'!K64</f>
        <v>в</v>
      </c>
      <c r="C69" s="23" t="str">
        <f>'[1]Впишите фамилии!'!L64</f>
        <v>Евлоев Руслан</v>
      </c>
      <c r="D69" s="23" t="str">
        <f>'[1]Впишите фамилии!'!M64</f>
        <v>м</v>
      </c>
      <c r="E69" s="38">
        <v>11</v>
      </c>
      <c r="F69" s="38">
        <v>9</v>
      </c>
      <c r="G69" s="38">
        <v>9</v>
      </c>
      <c r="H69" s="38">
        <v>3</v>
      </c>
      <c r="I69" s="39" t="s">
        <v>34</v>
      </c>
      <c r="J69" s="38">
        <v>11</v>
      </c>
      <c r="K69" s="34">
        <f>E69+F69+G69+H69+J69</f>
        <v>43</v>
      </c>
      <c r="L69" s="30">
        <f>IF(E69&gt;20,AK69,IF(E69&gt;13,AJ69,IF(E69=0,"",IF(E69&gt;3,AI69,IF(E69&gt;3,"",AH69)))))</f>
        <v>3</v>
      </c>
      <c r="M69" s="30">
        <f>IF(F69&gt;17,AP69,IF(F69&gt;11,AO69,IF(F69&gt;3,AN69,IF(F69=0,"",IF(F69&gt;3,"",AM69)))))</f>
        <v>3</v>
      </c>
      <c r="N69" s="30">
        <f>IF(G69&gt;20,AU69,IF(G69&gt;13,AT69,IF(G69&gt;3,AS69,IF(G69=0,"",IF(G69&gt;3,"",AR69)))))</f>
        <v>3</v>
      </c>
      <c r="O69" s="30">
        <f>IF(H69&gt;19,AZ69,IF(H69&gt;11,AY69,IF(H69&gt;3,AX69,IF(H69=0,"",IF(H69&gt;3,"",AW69)))))</f>
        <v>2</v>
      </c>
      <c r="P69" s="30">
        <f>IF(I69="физика",BL69,IF(I69="биология",BF69,IF(I69="химия",BR69,IF(I69="литература",BX69,IF(I69="вс.история",CD69,IF(I69="география",CJ69,IF(I69="иностранный",CP69,"")))))))</f>
        <v>3</v>
      </c>
      <c r="Q69" s="19">
        <f>IF(I69="биология",J69," " )</f>
        <v>11</v>
      </c>
      <c r="R69" s="20" t="str">
        <f>IF(I69="физика",J69," " )</f>
        <v xml:space="preserve"> </v>
      </c>
      <c r="S69" s="20" t="str">
        <f>IF(I69="химия",J69," " )</f>
        <v xml:space="preserve"> </v>
      </c>
      <c r="T69" s="20" t="str">
        <f>IF(I69="литература",J69," " )</f>
        <v xml:space="preserve"> </v>
      </c>
      <c r="U69" s="20" t="str">
        <f>IF(I69="вс.история",J69," " )</f>
        <v xml:space="preserve"> </v>
      </c>
      <c r="V69" s="20" t="str">
        <f>IF(I69="география",J69," " )</f>
        <v xml:space="preserve"> </v>
      </c>
      <c r="W69" s="20" t="str">
        <f>IF(I69="иностранный",J69," " )</f>
        <v xml:space="preserve"> </v>
      </c>
      <c r="X69" s="31">
        <f t="shared" si="14"/>
        <v>1</v>
      </c>
      <c r="Y69" s="31" t="str">
        <f t="shared" si="15"/>
        <v/>
      </c>
      <c r="Z69" s="31" t="str">
        <f t="shared" si="16"/>
        <v/>
      </c>
      <c r="AA69" s="31" t="str">
        <f t="shared" si="17"/>
        <v/>
      </c>
      <c r="AB69" s="31" t="str">
        <f t="shared" si="18"/>
        <v/>
      </c>
      <c r="AC69" s="31" t="str">
        <f t="shared" si="19"/>
        <v/>
      </c>
      <c r="AD69" s="31" t="str">
        <f t="shared" si="20"/>
        <v/>
      </c>
      <c r="AG69" s="20" t="s">
        <v>30</v>
      </c>
      <c r="AH69" s="31" t="str">
        <f>IF(E69&gt;20,"",IF(E69&gt;13,"",IF(E69&gt;3,"",2)))</f>
        <v/>
      </c>
      <c r="AI69" s="31">
        <f>IF(E69&gt;20,"",IF(E69&gt;13,"",IF(E69&gt;3,3,IF(E69&gt;3,"",""))))</f>
        <v>3</v>
      </c>
      <c r="AJ69" s="31" t="str">
        <f>IF(E69&gt;20,"",IF(E69&gt;13,4,IF(E69&gt;3,"",IF(E69&gt;3,"",""))))</f>
        <v/>
      </c>
      <c r="AK69" s="31" t="str">
        <f>IF(E69&gt;20,5,IF(E69&gt;13,"",IF(E69&gt;3,"",IF(E69&gt;3,"",""))))</f>
        <v/>
      </c>
      <c r="AL69" s="20" t="s">
        <v>31</v>
      </c>
      <c r="AM69" s="31" t="str">
        <f>IF(F69&gt;17,"",IF(F69&gt;11,"",IF(F69&gt;3,"",2)))</f>
        <v/>
      </c>
      <c r="AN69" s="31">
        <f>IF(F69&gt;17,"",IF(F69&gt;11,"",IF(F69&gt;3,3,IF(F69&gt;3,"",""))))</f>
        <v>3</v>
      </c>
      <c r="AO69" s="31" t="str">
        <f>IF(F69&gt;17,"",IF(F69&gt;11,4,IF(F69&gt;3,"",IF(F69&gt;3,"",""))))</f>
        <v/>
      </c>
      <c r="AP69" s="31" t="str">
        <f>IF(F69&gt;17,5,IF(F69&gt;11,"",IF(F69&gt;3,"",IF(F69&gt;3,"",""))))</f>
        <v/>
      </c>
      <c r="AQ69" s="20" t="s">
        <v>32</v>
      </c>
      <c r="AR69" s="31" t="str">
        <f>IF(G69&gt;20,"",IF(G69&gt;13,"",IF(G69&gt;3,"",2)))</f>
        <v/>
      </c>
      <c r="AS69" s="31">
        <f>IF(G69&gt;20,"",IF(G69&gt;13,"",IF(G69&gt;3,3,IF(G69&gt;3,"",""))))</f>
        <v>3</v>
      </c>
      <c r="AT69" s="31" t="str">
        <f>IF(G69&gt;20,"",IF(G69&gt;13,4,IF(G69&gt;3,"",IF(G69&gt;3,"",""))))</f>
        <v/>
      </c>
      <c r="AU69" s="31" t="str">
        <f>IF(G69&gt;20,5,IF(G69&gt;13,"",IF(G69&gt;3,"",IF(G69&gt;3,"",""))))</f>
        <v/>
      </c>
      <c r="AV69" s="20" t="s">
        <v>33</v>
      </c>
      <c r="AW69" s="31">
        <f>IF(H69&gt;19,"",IF(H69&gt;11,"",IF(H69&gt;3,"",2)))</f>
        <v>2</v>
      </c>
      <c r="AX69" s="31" t="str">
        <f>IF(H69&gt;19,"",IF(H69&gt;11,"",IF(H69&gt;3,3,IF(H69&gt;3,"",""))))</f>
        <v/>
      </c>
      <c r="AY69" s="31" t="str">
        <f>IF(H69&gt;19,"",IF(H69&gt;11,4,IF(H69&gt;3,"",IF(H69&gt;3,"",""))))</f>
        <v/>
      </c>
      <c r="AZ69" s="31" t="str">
        <f>IF(H69&gt;19,5,IF(H69&gt;11,"",IF(H69&gt;3,"",IF(H69&gt;3,"",""))))</f>
        <v/>
      </c>
      <c r="BA69" s="20" t="s">
        <v>34</v>
      </c>
      <c r="BB69" s="31" t="str">
        <f>IF(J69&gt;20,"",IF(J69&gt;13,"",IF(J69&gt;3,"",2)))</f>
        <v/>
      </c>
      <c r="BC69" s="31">
        <f>IF(J69&gt;20,"",IF(J69&gt;13,"",IF(J69&gt;3,3,IF(J69&gt;3,"",""))))</f>
        <v>3</v>
      </c>
      <c r="BD69" s="31" t="str">
        <f>IF(J69&gt;20,"",IF(J69&gt;13,4,IF(J69&gt;3,"",IF(J69&gt;3,"",""))))</f>
        <v/>
      </c>
      <c r="BE69" s="31" t="str">
        <f>IF(J69&gt;20,5,IF(J69&gt;13,"",IF(J69&gt;3,"",IF(J69&gt;3,"",""))))</f>
        <v/>
      </c>
      <c r="BF69" s="31">
        <f>IF(J69&gt;20,BE69,IF(J69&gt;13,BD69,IF(J69&gt;3,BC69,IF(J69=0,"",IF(J69&gt;3,"",BB69)))))</f>
        <v>3</v>
      </c>
      <c r="BG69" s="20" t="s">
        <v>14</v>
      </c>
      <c r="BH69" s="31" t="str">
        <f>IF(J69&gt;19,"",IF(J69&gt;11,"",IF(J69&gt;3,"",2)))</f>
        <v/>
      </c>
      <c r="BI69" s="31">
        <f>IF(J69&gt;19,"",IF(J69&gt;11,"",IF(J69&gt;3,3,IF(J69&gt;3,"",""))))</f>
        <v>3</v>
      </c>
      <c r="BJ69" s="31" t="str">
        <f>IF(J69&gt;19,"",IF(J69&gt;11,4,IF(J69&gt;3,"",IF(J69&gt;3,"",""))))</f>
        <v/>
      </c>
      <c r="BK69" s="31" t="str">
        <f>IF(J69&gt;19,5,IF(J69&gt;11,"",IF(J69&gt;3,"",IF(J69&gt;3,"",""))))</f>
        <v/>
      </c>
      <c r="BL69" s="31">
        <f>IF(J69&gt;19,BK69,IF(J69&gt;11,BJ69,IF(J69&gt;3,BI69,IF(J69=0,"",IF(J69&gt;3,"",BH69)))))</f>
        <v>3</v>
      </c>
      <c r="BM69" s="20" t="s">
        <v>15</v>
      </c>
      <c r="BN69" s="31" t="str">
        <f>IF(J69&gt;19,"",IF(J69&gt;11,"",IF(J69&gt;3,"",2)))</f>
        <v/>
      </c>
      <c r="BO69" s="31">
        <f>IF(J69&gt;19,"",IF(J69&gt;11,"",IF(J69&gt;3,3,IF(J69&gt;3,"",""))))</f>
        <v>3</v>
      </c>
      <c r="BP69" s="31" t="str">
        <f>IF(J69&gt;19,"",IF(J69&gt;11,4,IF(J69&gt;3,"",IF(J69&gt;3,"",""))))</f>
        <v/>
      </c>
      <c r="BQ69" s="31" t="str">
        <f>IF(J69&gt;19,5,IF(J69&gt;11,"",IF(J69&gt;3,"",IF(J69&gt;3,"",""))))</f>
        <v/>
      </c>
      <c r="BR69" s="31">
        <f>IF(J69&gt;19,BQ69,IF(J69&gt;11,BP69,IF(J69&gt;3,BO69,IF(J69=0,"",IF(J69&gt;3,"",BN69)))))</f>
        <v>3</v>
      </c>
      <c r="BS69" s="20" t="s">
        <v>16</v>
      </c>
      <c r="BT69" s="31" t="str">
        <f>IF(J69&gt;20,"",IF(J69&gt;13,"",IF(J69&gt;3,"",2)))</f>
        <v/>
      </c>
      <c r="BU69" s="31">
        <f>IF(J69&gt;20,"",IF(J69&gt;13,"",IF(J69&gt;3,3,IF(J69&gt;3,"",""))))</f>
        <v>3</v>
      </c>
      <c r="BV69" s="31" t="str">
        <f>IF(J69&gt;20,"",IF(J69&gt;13,4,IF(J69&gt;3,"",IF(J69&gt;3,"",""))))</f>
        <v/>
      </c>
      <c r="BW69" s="31" t="str">
        <f>IF(J69&gt;20,5,IF(J69&gt;13,"",IF(J69&gt;3,"",IF(J69&gt;3,"",""))))</f>
        <v/>
      </c>
      <c r="BX69" s="31">
        <f>IF(J69&gt;20,BW69,IF(J69&gt;13,BV69,IF(J69&gt;3,BU69,IF(J69=0,"",IF(J69&gt;3,"",BT69)))))</f>
        <v>3</v>
      </c>
      <c r="BY69" s="20" t="s">
        <v>35</v>
      </c>
      <c r="BZ69" s="31" t="str">
        <f>IF(J69&gt;20,"",IF(J69&gt;13,"",IF(J69&gt;3,"",2)))</f>
        <v/>
      </c>
      <c r="CA69" s="31">
        <f>IF(J69&gt;20,"",IF(J69&gt;13,"",IF(J69&gt;3,3,IF(J69&gt;3,"",""))))</f>
        <v>3</v>
      </c>
      <c r="CB69" s="31" t="str">
        <f>IF(J69&gt;20,"",IF(J69&gt;13,4,IF(J69&gt;3,"",IF(J69&gt;3,"",""))))</f>
        <v/>
      </c>
      <c r="CC69" s="31" t="str">
        <f>IF(J69&gt;20,5,IF(J69&gt;13,"",IF(J69&gt;3,"",IF(J69&gt;3,"",""))))</f>
        <v/>
      </c>
      <c r="CD69" s="31">
        <f>IF(J69&gt;20,CC69,IF(J69&gt;13,CB69,IF(J69&gt;3,CA69,IF(J69=0,"",IF(J69&gt;3,"",BZ69)))))</f>
        <v>3</v>
      </c>
      <c r="CE69" s="20" t="s">
        <v>29</v>
      </c>
      <c r="CF69" s="31" t="str">
        <f>IF(J69&gt;20,"",IF(J69&gt;13,"",IF(J69&gt;3,"",2)))</f>
        <v/>
      </c>
      <c r="CG69" s="31">
        <f>IF(J69&gt;20,"",IF(J69&gt;13,"",IF(J69&gt;3,3,IF(J69&gt;3,"",""))))</f>
        <v>3</v>
      </c>
      <c r="CH69" s="31" t="str">
        <f>IF(J69&gt;20,"",IF(J69&gt;13,4,IF(J69&gt;3,"",IF(J69&gt;3,"",""))))</f>
        <v/>
      </c>
      <c r="CI69" s="31" t="str">
        <f>IF(J69&gt;20,5,IF(J69&gt;13,"",IF(J69&gt;3,"",IF(J69&gt;3,"",""))))</f>
        <v/>
      </c>
      <c r="CJ69" s="31">
        <f>IF(J69&gt;20,CI69,IF(J69&gt;13,CH69,IF(J69&gt;3,CG69,IF(J69=0,"",IF(J69&gt;3,"",CF69)))))</f>
        <v>3</v>
      </c>
      <c r="CK69" s="20" t="s">
        <v>36</v>
      </c>
      <c r="CL69" s="31" t="str">
        <f>IF(J69&gt;20,"",IF(J69&gt;13,"",IF(J69&gt;3,"",2)))</f>
        <v/>
      </c>
      <c r="CM69" s="31">
        <f>IF(J69&gt;20,"",IF(J69&gt;13,"",IF(J69&gt;3,3,IF(J69&gt;3,"",""))))</f>
        <v>3</v>
      </c>
      <c r="CN69" s="31" t="str">
        <f>IF(J69&gt;20,"",IF(J69&gt;13,4,IF(J69&gt;3,"",IF(J69&gt;3,"",""))))</f>
        <v/>
      </c>
      <c r="CO69" s="31" t="str">
        <f>IF(J69&gt;20,5,IF(J69&gt;13,"",IF(J69&gt;3,"",IF(J69&gt;3,"",""))))</f>
        <v/>
      </c>
      <c r="CP69" s="31">
        <f>IF(J69&gt;20,CO69,IF(J69&gt;13,CN69,IF(J69&gt;3,CM69,IF(J69=0,"",IF(J69&gt;3,"",CL69)))))</f>
        <v>3</v>
      </c>
      <c r="CQ69" s="21">
        <f>K69-F69</f>
        <v>34</v>
      </c>
      <c r="CR69" s="22" t="str">
        <f>IF(CQ69=0," ",IF(CQ69&gt;=50, "",IF(D69="ж","не прошла",IF(D69="м","не прошёл"))))</f>
        <v>не прошёл</v>
      </c>
    </row>
    <row r="70" spans="1:96" ht="18.75" customHeight="1" x14ac:dyDescent="0.25">
      <c r="A70" s="23">
        <f>'[1]Впишите фамилии!'!J65</f>
        <v>6</v>
      </c>
      <c r="B70" s="24" t="str">
        <f>'[1]Впишите фамилии!'!K65</f>
        <v>в</v>
      </c>
      <c r="C70" s="23" t="str">
        <f>'[1]Впишите фамилии!'!L65</f>
        <v>Емелина Лилия</v>
      </c>
      <c r="D70" s="23" t="str">
        <f>'[1]Впишите фамилии!'!M65</f>
        <v>ж</v>
      </c>
      <c r="E70" s="38">
        <v>10</v>
      </c>
      <c r="F70" s="38">
        <v>12</v>
      </c>
      <c r="G70" s="38">
        <v>10</v>
      </c>
      <c r="H70" s="38">
        <v>14</v>
      </c>
      <c r="I70" s="39" t="s">
        <v>14</v>
      </c>
      <c r="J70" s="38">
        <v>3</v>
      </c>
      <c r="K70" s="34">
        <f>E70+F70+G70+H70+J70</f>
        <v>49</v>
      </c>
      <c r="L70" s="30">
        <f>IF(E70&gt;20,AK70,IF(E70&gt;13,AJ70,IF(E70=0,"",IF(E70&gt;3,AI70,IF(E70&gt;3,"",AH70)))))</f>
        <v>3</v>
      </c>
      <c r="M70" s="30">
        <f>IF(F70&gt;17,AP70,IF(F70&gt;11,AO70,IF(F70&gt;3,AN70,IF(F70=0,"",IF(F70&gt;3,"",AM70)))))</f>
        <v>4</v>
      </c>
      <c r="N70" s="30">
        <f>IF(G70&gt;20,AU70,IF(G70&gt;13,AT70,IF(G70&gt;3,AS70,IF(G70=0,"",IF(G70&gt;3,"",AR70)))))</f>
        <v>3</v>
      </c>
      <c r="O70" s="30">
        <f>IF(H70&gt;19,AZ70,IF(H70&gt;11,AY70,IF(H70&gt;3,AX70,IF(H70=0,"",IF(H70&gt;3,"",AW70)))))</f>
        <v>4</v>
      </c>
      <c r="P70" s="30">
        <f>IF(I70="физика",BL70,IF(I70="биология",BF70,IF(I70="химия",BR70,IF(I70="литература",BX70,IF(I70="вс.история",CD70,IF(I70="география",CJ70,IF(I70="иностранный",CP70,"")))))))</f>
        <v>2</v>
      </c>
      <c r="Q70" s="19" t="str">
        <f>IF(I70="биология",J70," " )</f>
        <v xml:space="preserve"> </v>
      </c>
      <c r="R70" s="20">
        <f>IF(I70="физика",J70," " )</f>
        <v>3</v>
      </c>
      <c r="S70" s="20" t="str">
        <f>IF(I70="химия",J70," " )</f>
        <v xml:space="preserve"> </v>
      </c>
      <c r="T70" s="20" t="str">
        <f>IF(I70="литература",J70," " )</f>
        <v xml:space="preserve"> </v>
      </c>
      <c r="U70" s="20" t="str">
        <f>IF(I70="вс.история",J70," " )</f>
        <v xml:space="preserve"> </v>
      </c>
      <c r="V70" s="20" t="str">
        <f>IF(I70="география",J70," " )</f>
        <v xml:space="preserve"> </v>
      </c>
      <c r="W70" s="20" t="str">
        <f>IF(I70="иностранный",J70," " )</f>
        <v xml:space="preserve"> </v>
      </c>
      <c r="X70" s="31">
        <f t="shared" si="14"/>
        <v>1</v>
      </c>
      <c r="Y70" s="31" t="str">
        <f t="shared" si="15"/>
        <v/>
      </c>
      <c r="Z70" s="31" t="str">
        <f t="shared" si="16"/>
        <v/>
      </c>
      <c r="AA70" s="31" t="str">
        <f t="shared" si="17"/>
        <v/>
      </c>
      <c r="AB70" s="31" t="str">
        <f t="shared" si="18"/>
        <v/>
      </c>
      <c r="AC70" s="31" t="str">
        <f t="shared" si="19"/>
        <v/>
      </c>
      <c r="AD70" s="31" t="str">
        <f t="shared" si="20"/>
        <v/>
      </c>
      <c r="AG70" s="20" t="s">
        <v>30</v>
      </c>
      <c r="AH70" s="31" t="str">
        <f>IF(E70&gt;20,"",IF(E70&gt;13,"",IF(E70&gt;3,"",2)))</f>
        <v/>
      </c>
      <c r="AI70" s="31">
        <f>IF(E70&gt;20,"",IF(E70&gt;13,"",IF(E70&gt;3,3,IF(E70&gt;3,"",""))))</f>
        <v>3</v>
      </c>
      <c r="AJ70" s="31" t="str">
        <f>IF(E70&gt;20,"",IF(E70&gt;13,4,IF(E70&gt;3,"",IF(E70&gt;3,"",""))))</f>
        <v/>
      </c>
      <c r="AK70" s="31" t="str">
        <f>IF(E70&gt;20,5,IF(E70&gt;13,"",IF(E70&gt;3,"",IF(E70&gt;3,"",""))))</f>
        <v/>
      </c>
      <c r="AL70" s="20" t="s">
        <v>31</v>
      </c>
      <c r="AM70" s="31" t="str">
        <f>IF(F70&gt;17,"",IF(F70&gt;11,"",IF(F70&gt;3,"",2)))</f>
        <v/>
      </c>
      <c r="AN70" s="31" t="str">
        <f>IF(F70&gt;17,"",IF(F70&gt;11,"",IF(F70&gt;3,3,IF(F70&gt;3,"",""))))</f>
        <v/>
      </c>
      <c r="AO70" s="31">
        <f>IF(F70&gt;17,"",IF(F70&gt;11,4,IF(F70&gt;3,"",IF(F70&gt;3,"",""))))</f>
        <v>4</v>
      </c>
      <c r="AP70" s="31" t="str">
        <f>IF(F70&gt;17,5,IF(F70&gt;11,"",IF(F70&gt;3,"",IF(F70&gt;3,"",""))))</f>
        <v/>
      </c>
      <c r="AQ70" s="20" t="s">
        <v>32</v>
      </c>
      <c r="AR70" s="31" t="str">
        <f>IF(G70&gt;20,"",IF(G70&gt;13,"",IF(G70&gt;3,"",2)))</f>
        <v/>
      </c>
      <c r="AS70" s="31">
        <f>IF(G70&gt;20,"",IF(G70&gt;13,"",IF(G70&gt;3,3,IF(G70&gt;3,"",""))))</f>
        <v>3</v>
      </c>
      <c r="AT70" s="31" t="str">
        <f>IF(G70&gt;20,"",IF(G70&gt;13,4,IF(G70&gt;3,"",IF(G70&gt;3,"",""))))</f>
        <v/>
      </c>
      <c r="AU70" s="31" t="str">
        <f>IF(G70&gt;20,5,IF(G70&gt;13,"",IF(G70&gt;3,"",IF(G70&gt;3,"",""))))</f>
        <v/>
      </c>
      <c r="AV70" s="20" t="s">
        <v>33</v>
      </c>
      <c r="AW70" s="31" t="str">
        <f>IF(H70&gt;19,"",IF(H70&gt;11,"",IF(H70&gt;3,"",2)))</f>
        <v/>
      </c>
      <c r="AX70" s="31" t="str">
        <f>IF(H70&gt;19,"",IF(H70&gt;11,"",IF(H70&gt;3,3,IF(H70&gt;3,"",""))))</f>
        <v/>
      </c>
      <c r="AY70" s="31">
        <f>IF(H70&gt;19,"",IF(H70&gt;11,4,IF(H70&gt;3,"",IF(H70&gt;3,"",""))))</f>
        <v>4</v>
      </c>
      <c r="AZ70" s="31" t="str">
        <f>IF(H70&gt;19,5,IF(H70&gt;11,"",IF(H70&gt;3,"",IF(H70&gt;3,"",""))))</f>
        <v/>
      </c>
      <c r="BA70" s="20" t="s">
        <v>34</v>
      </c>
      <c r="BB70" s="31">
        <f>IF(J70&gt;20,"",IF(J70&gt;13,"",IF(J70&gt;3,"",2)))</f>
        <v>2</v>
      </c>
      <c r="BC70" s="31" t="str">
        <f>IF(J70&gt;20,"",IF(J70&gt;13,"",IF(J70&gt;3,3,IF(J70&gt;3,"",""))))</f>
        <v/>
      </c>
      <c r="BD70" s="31" t="str">
        <f>IF(J70&gt;20,"",IF(J70&gt;13,4,IF(J70&gt;3,"",IF(J70&gt;3,"",""))))</f>
        <v/>
      </c>
      <c r="BE70" s="31" t="str">
        <f>IF(J70&gt;20,5,IF(J70&gt;13,"",IF(J70&gt;3,"",IF(J70&gt;3,"",""))))</f>
        <v/>
      </c>
      <c r="BF70" s="31">
        <f>IF(J70&gt;20,BE70,IF(J70&gt;13,BD70,IF(J70&gt;3,BC70,IF(J70=0,"",IF(J70&gt;3,"",BB70)))))</f>
        <v>2</v>
      </c>
      <c r="BG70" s="20" t="s">
        <v>14</v>
      </c>
      <c r="BH70" s="31">
        <f>IF(J70&gt;19,"",IF(J70&gt;11,"",IF(J70&gt;3,"",2)))</f>
        <v>2</v>
      </c>
      <c r="BI70" s="31" t="str">
        <f>IF(J70&gt;19,"",IF(J70&gt;11,"",IF(J70&gt;3,3,IF(J70&gt;3,"",""))))</f>
        <v/>
      </c>
      <c r="BJ70" s="31" t="str">
        <f>IF(J70&gt;19,"",IF(J70&gt;11,4,IF(J70&gt;3,"",IF(J70&gt;3,"",""))))</f>
        <v/>
      </c>
      <c r="BK70" s="31" t="str">
        <f>IF(J70&gt;19,5,IF(J70&gt;11,"",IF(J70&gt;3,"",IF(J70&gt;3,"",""))))</f>
        <v/>
      </c>
      <c r="BL70" s="31">
        <f>IF(J70&gt;19,BK70,IF(J70&gt;11,BJ70,IF(J70&gt;3,BI70,IF(J70=0,"",IF(J70&gt;3,"",BH70)))))</f>
        <v>2</v>
      </c>
      <c r="BM70" s="20" t="s">
        <v>15</v>
      </c>
      <c r="BN70" s="31">
        <f>IF(J70&gt;19,"",IF(J70&gt;11,"",IF(J70&gt;3,"",2)))</f>
        <v>2</v>
      </c>
      <c r="BO70" s="31" t="str">
        <f>IF(J70&gt;19,"",IF(J70&gt;11,"",IF(J70&gt;3,3,IF(J70&gt;3,"",""))))</f>
        <v/>
      </c>
      <c r="BP70" s="31" t="str">
        <f>IF(J70&gt;19,"",IF(J70&gt;11,4,IF(J70&gt;3,"",IF(J70&gt;3,"",""))))</f>
        <v/>
      </c>
      <c r="BQ70" s="31" t="str">
        <f>IF(J70&gt;19,5,IF(J70&gt;11,"",IF(J70&gt;3,"",IF(J70&gt;3,"",""))))</f>
        <v/>
      </c>
      <c r="BR70" s="31">
        <f>IF(J70&gt;19,BQ70,IF(J70&gt;11,BP70,IF(J70&gt;3,BO70,IF(J70=0,"",IF(J70&gt;3,"",BN70)))))</f>
        <v>2</v>
      </c>
      <c r="BS70" s="20" t="s">
        <v>16</v>
      </c>
      <c r="BT70" s="31">
        <f>IF(J70&gt;20,"",IF(J70&gt;13,"",IF(J70&gt;3,"",2)))</f>
        <v>2</v>
      </c>
      <c r="BU70" s="31" t="str">
        <f>IF(J70&gt;20,"",IF(J70&gt;13,"",IF(J70&gt;3,3,IF(J70&gt;3,"",""))))</f>
        <v/>
      </c>
      <c r="BV70" s="31" t="str">
        <f>IF(J70&gt;20,"",IF(J70&gt;13,4,IF(J70&gt;3,"",IF(J70&gt;3,"",""))))</f>
        <v/>
      </c>
      <c r="BW70" s="31" t="str">
        <f>IF(J70&gt;20,5,IF(J70&gt;13,"",IF(J70&gt;3,"",IF(J70&gt;3,"",""))))</f>
        <v/>
      </c>
      <c r="BX70" s="31">
        <f>IF(J70&gt;20,BW70,IF(J70&gt;13,BV70,IF(J70&gt;3,BU70,IF(J70=0,"",IF(J70&gt;3,"",BT70)))))</f>
        <v>2</v>
      </c>
      <c r="BY70" s="20" t="s">
        <v>35</v>
      </c>
      <c r="BZ70" s="31">
        <f>IF(J70&gt;20,"",IF(J70&gt;13,"",IF(J70&gt;3,"",2)))</f>
        <v>2</v>
      </c>
      <c r="CA70" s="31" t="str">
        <f>IF(J70&gt;20,"",IF(J70&gt;13,"",IF(J70&gt;3,3,IF(J70&gt;3,"",""))))</f>
        <v/>
      </c>
      <c r="CB70" s="31" t="str">
        <f>IF(J70&gt;20,"",IF(J70&gt;13,4,IF(J70&gt;3,"",IF(J70&gt;3,"",""))))</f>
        <v/>
      </c>
      <c r="CC70" s="31" t="str">
        <f>IF(J70&gt;20,5,IF(J70&gt;13,"",IF(J70&gt;3,"",IF(J70&gt;3,"",""))))</f>
        <v/>
      </c>
      <c r="CD70" s="31">
        <f>IF(J70&gt;20,CC70,IF(J70&gt;13,CB70,IF(J70&gt;3,CA70,IF(J70=0,"",IF(J70&gt;3,"",BZ70)))))</f>
        <v>2</v>
      </c>
      <c r="CE70" s="20" t="s">
        <v>29</v>
      </c>
      <c r="CF70" s="31">
        <f>IF(J70&gt;20,"",IF(J70&gt;13,"",IF(J70&gt;3,"",2)))</f>
        <v>2</v>
      </c>
      <c r="CG70" s="31" t="str">
        <f>IF(J70&gt;20,"",IF(J70&gt;13,"",IF(J70&gt;3,3,IF(J70&gt;3,"",""))))</f>
        <v/>
      </c>
      <c r="CH70" s="31" t="str">
        <f>IF(J70&gt;20,"",IF(J70&gt;13,4,IF(J70&gt;3,"",IF(J70&gt;3,"",""))))</f>
        <v/>
      </c>
      <c r="CI70" s="31" t="str">
        <f>IF(J70&gt;20,5,IF(J70&gt;13,"",IF(J70&gt;3,"",IF(J70&gt;3,"",""))))</f>
        <v/>
      </c>
      <c r="CJ70" s="31">
        <f>IF(J70&gt;20,CI70,IF(J70&gt;13,CH70,IF(J70&gt;3,CG70,IF(J70=0,"",IF(J70&gt;3,"",CF70)))))</f>
        <v>2</v>
      </c>
      <c r="CK70" s="20" t="s">
        <v>36</v>
      </c>
      <c r="CL70" s="31">
        <f>IF(J70&gt;20,"",IF(J70&gt;13,"",IF(J70&gt;3,"",2)))</f>
        <v>2</v>
      </c>
      <c r="CM70" s="31" t="str">
        <f>IF(J70&gt;20,"",IF(J70&gt;13,"",IF(J70&gt;3,3,IF(J70&gt;3,"",""))))</f>
        <v/>
      </c>
      <c r="CN70" s="31" t="str">
        <f>IF(J70&gt;20,"",IF(J70&gt;13,4,IF(J70&gt;3,"",IF(J70&gt;3,"",""))))</f>
        <v/>
      </c>
      <c r="CO70" s="31" t="str">
        <f>IF(J70&gt;20,5,IF(J70&gt;13,"",IF(J70&gt;3,"",IF(J70&gt;3,"",""))))</f>
        <v/>
      </c>
      <c r="CP70" s="31">
        <f>IF(J70&gt;20,CO70,IF(J70&gt;13,CN70,IF(J70&gt;3,CM70,IF(J70=0,"",IF(J70&gt;3,"",CL70)))))</f>
        <v>2</v>
      </c>
      <c r="CQ70" s="21">
        <f>K70-F70</f>
        <v>37</v>
      </c>
      <c r="CR70" s="22" t="str">
        <f>IF(CQ70=0," ",IF(CQ70&gt;=50, "",IF(D70="ж","не прошла",IF(D70="м","не прошёл"))))</f>
        <v>не прошла</v>
      </c>
    </row>
    <row r="71" spans="1:96" ht="15" x14ac:dyDescent="0.25">
      <c r="A71" s="23">
        <f>'[1]Впишите фамилии!'!J66</f>
        <v>7</v>
      </c>
      <c r="B71" s="24" t="str">
        <f>'[1]Впишите фамилии!'!K66</f>
        <v>в</v>
      </c>
      <c r="C71" s="23" t="str">
        <f>'[1]Впишите фамилии!'!L66</f>
        <v>Иовлева Юлия</v>
      </c>
      <c r="D71" s="23" t="str">
        <f>'[1]Впишите фамилии!'!M66</f>
        <v>ж</v>
      </c>
      <c r="E71" s="38">
        <v>11</v>
      </c>
      <c r="F71" s="38">
        <v>4</v>
      </c>
      <c r="G71" s="38">
        <v>7</v>
      </c>
      <c r="H71" s="38">
        <v>6</v>
      </c>
      <c r="I71" s="39" t="s">
        <v>34</v>
      </c>
      <c r="J71" s="38">
        <v>5</v>
      </c>
      <c r="K71" s="34">
        <f>E71+F71+G71+H71+J71</f>
        <v>33</v>
      </c>
      <c r="L71" s="30">
        <f>IF(E71&gt;20,AK71,IF(E71&gt;13,AJ71,IF(E71=0,"",IF(E71&gt;3,AI71,IF(E71&gt;3,"",AH71)))))</f>
        <v>3</v>
      </c>
      <c r="M71" s="30">
        <f>IF(F71&gt;17,AP71,IF(F71&gt;11,AO71,IF(F71&gt;3,AN71,IF(F71=0,"",IF(F71&gt;3,"",AM71)))))</f>
        <v>3</v>
      </c>
      <c r="N71" s="30">
        <f>IF(G71&gt;20,AU71,IF(G71&gt;13,AT71,IF(G71&gt;3,AS71,IF(G71=0,"",IF(G71&gt;3,"",AR71)))))</f>
        <v>3</v>
      </c>
      <c r="O71" s="30">
        <f>IF(H71&gt;19,AZ71,IF(H71&gt;11,AY71,IF(H71&gt;3,AX71,IF(H71=0,"",IF(H71&gt;3,"",AW71)))))</f>
        <v>3</v>
      </c>
      <c r="P71" s="30">
        <f>IF(I71="физика",BL71,IF(I71="биология",BF71,IF(I71="химия",BR71,IF(I71="литература",BX71,IF(I71="вс.история",CD71,IF(I71="география",CJ71,IF(I71="иностранный",CP71,"")))))))</f>
        <v>3</v>
      </c>
      <c r="Q71" s="19">
        <f>IF(I71="биология",J71," " )</f>
        <v>5</v>
      </c>
      <c r="R71" s="20" t="str">
        <f>IF(I71="физика",J71," " )</f>
        <v xml:space="preserve"> </v>
      </c>
      <c r="S71" s="20" t="str">
        <f>IF(I71="химия",J71," " )</f>
        <v xml:space="preserve"> </v>
      </c>
      <c r="T71" s="20" t="str">
        <f>IF(I71="литература",J71," " )</f>
        <v xml:space="preserve"> </v>
      </c>
      <c r="U71" s="20" t="str">
        <f>IF(I71="вс.история",J71," " )</f>
        <v xml:space="preserve"> </v>
      </c>
      <c r="V71" s="20" t="str">
        <f>IF(I71="география",J71," " )</f>
        <v xml:space="preserve"> </v>
      </c>
      <c r="W71" s="20" t="str">
        <f>IF(I71="иностранный",J71," " )</f>
        <v xml:space="preserve"> </v>
      </c>
      <c r="X71" s="31">
        <f t="shared" si="14"/>
        <v>1</v>
      </c>
      <c r="Y71" s="31" t="str">
        <f t="shared" si="15"/>
        <v/>
      </c>
      <c r="Z71" s="31" t="str">
        <f t="shared" si="16"/>
        <v/>
      </c>
      <c r="AA71" s="31" t="str">
        <f t="shared" si="17"/>
        <v/>
      </c>
      <c r="AB71" s="31" t="str">
        <f t="shared" si="18"/>
        <v/>
      </c>
      <c r="AC71" s="31" t="str">
        <f t="shared" si="19"/>
        <v/>
      </c>
      <c r="AD71" s="31" t="str">
        <f t="shared" si="20"/>
        <v/>
      </c>
      <c r="AG71" s="20" t="s">
        <v>30</v>
      </c>
      <c r="AH71" s="31" t="str">
        <f>IF(E71&gt;20,"",IF(E71&gt;13,"",IF(E71&gt;3,"",2)))</f>
        <v/>
      </c>
      <c r="AI71" s="31">
        <f>IF(E71&gt;20,"",IF(E71&gt;13,"",IF(E71&gt;3,3,IF(E71&gt;3,"",""))))</f>
        <v>3</v>
      </c>
      <c r="AJ71" s="31" t="str">
        <f>IF(E71&gt;20,"",IF(E71&gt;13,4,IF(E71&gt;3,"",IF(E71&gt;3,"",""))))</f>
        <v/>
      </c>
      <c r="AK71" s="31" t="str">
        <f>IF(E71&gt;20,5,IF(E71&gt;13,"",IF(E71&gt;3,"",IF(E71&gt;3,"",""))))</f>
        <v/>
      </c>
      <c r="AL71" s="20" t="s">
        <v>31</v>
      </c>
      <c r="AM71" s="31" t="str">
        <f>IF(F71&gt;17,"",IF(F71&gt;11,"",IF(F71&gt;3,"",2)))</f>
        <v/>
      </c>
      <c r="AN71" s="31">
        <f>IF(F71&gt;17,"",IF(F71&gt;11,"",IF(F71&gt;3,3,IF(F71&gt;3,"",""))))</f>
        <v>3</v>
      </c>
      <c r="AO71" s="31" t="str">
        <f>IF(F71&gt;17,"",IF(F71&gt;11,4,IF(F71&gt;3,"",IF(F71&gt;3,"",""))))</f>
        <v/>
      </c>
      <c r="AP71" s="31" t="str">
        <f>IF(F71&gt;17,5,IF(F71&gt;11,"",IF(F71&gt;3,"",IF(F71&gt;3,"",""))))</f>
        <v/>
      </c>
      <c r="AQ71" s="20" t="s">
        <v>32</v>
      </c>
      <c r="AR71" s="31" t="str">
        <f>IF(G71&gt;20,"",IF(G71&gt;13,"",IF(G71&gt;3,"",2)))</f>
        <v/>
      </c>
      <c r="AS71" s="31">
        <f>IF(G71&gt;20,"",IF(G71&gt;13,"",IF(G71&gt;3,3,IF(G71&gt;3,"",""))))</f>
        <v>3</v>
      </c>
      <c r="AT71" s="31" t="str">
        <f>IF(G71&gt;20,"",IF(G71&gt;13,4,IF(G71&gt;3,"",IF(G71&gt;3,"",""))))</f>
        <v/>
      </c>
      <c r="AU71" s="31" t="str">
        <f>IF(G71&gt;20,5,IF(G71&gt;13,"",IF(G71&gt;3,"",IF(G71&gt;3,"",""))))</f>
        <v/>
      </c>
      <c r="AV71" s="20" t="s">
        <v>33</v>
      </c>
      <c r="AW71" s="31" t="str">
        <f>IF(H71&gt;19,"",IF(H71&gt;11,"",IF(H71&gt;3,"",2)))</f>
        <v/>
      </c>
      <c r="AX71" s="31">
        <f>IF(H71&gt;19,"",IF(H71&gt;11,"",IF(H71&gt;3,3,IF(H71&gt;3,"",""))))</f>
        <v>3</v>
      </c>
      <c r="AY71" s="31" t="str">
        <f>IF(H71&gt;19,"",IF(H71&gt;11,4,IF(H71&gt;3,"",IF(H71&gt;3,"",""))))</f>
        <v/>
      </c>
      <c r="AZ71" s="31" t="str">
        <f>IF(H71&gt;19,5,IF(H71&gt;11,"",IF(H71&gt;3,"",IF(H71&gt;3,"",""))))</f>
        <v/>
      </c>
      <c r="BA71" s="20" t="s">
        <v>34</v>
      </c>
      <c r="BB71" s="31" t="str">
        <f>IF(J71&gt;20,"",IF(J71&gt;13,"",IF(J71&gt;3,"",2)))</f>
        <v/>
      </c>
      <c r="BC71" s="31">
        <f>IF(J71&gt;20,"",IF(J71&gt;13,"",IF(J71&gt;3,3,IF(J71&gt;3,"",""))))</f>
        <v>3</v>
      </c>
      <c r="BD71" s="31" t="str">
        <f>IF(J71&gt;20,"",IF(J71&gt;13,4,IF(J71&gt;3,"",IF(J71&gt;3,"",""))))</f>
        <v/>
      </c>
      <c r="BE71" s="31" t="str">
        <f>IF(J71&gt;20,5,IF(J71&gt;13,"",IF(J71&gt;3,"",IF(J71&gt;3,"",""))))</f>
        <v/>
      </c>
      <c r="BF71" s="31">
        <f>IF(J71&gt;20,BE71,IF(J71&gt;13,BD71,IF(J71&gt;3,BC71,IF(J71=0,"",IF(J71&gt;3,"",BB71)))))</f>
        <v>3</v>
      </c>
      <c r="BG71" s="20" t="s">
        <v>14</v>
      </c>
      <c r="BH71" s="31" t="str">
        <f>IF(J71&gt;19,"",IF(J71&gt;11,"",IF(J71&gt;3,"",2)))</f>
        <v/>
      </c>
      <c r="BI71" s="31">
        <f>IF(J71&gt;19,"",IF(J71&gt;11,"",IF(J71&gt;3,3,IF(J71&gt;3,"",""))))</f>
        <v>3</v>
      </c>
      <c r="BJ71" s="31" t="str">
        <f>IF(J71&gt;19,"",IF(J71&gt;11,4,IF(J71&gt;3,"",IF(J71&gt;3,"",""))))</f>
        <v/>
      </c>
      <c r="BK71" s="31" t="str">
        <f>IF(J71&gt;19,5,IF(J71&gt;11,"",IF(J71&gt;3,"",IF(J71&gt;3,"",""))))</f>
        <v/>
      </c>
      <c r="BL71" s="31">
        <f>IF(J71&gt;19,BK71,IF(J71&gt;11,BJ71,IF(J71&gt;3,BI71,IF(J71=0,"",IF(J71&gt;3,"",BH71)))))</f>
        <v>3</v>
      </c>
      <c r="BM71" s="20" t="s">
        <v>15</v>
      </c>
      <c r="BN71" s="31" t="str">
        <f>IF(J71&gt;19,"",IF(J71&gt;11,"",IF(J71&gt;3,"",2)))</f>
        <v/>
      </c>
      <c r="BO71" s="31">
        <f>IF(J71&gt;19,"",IF(J71&gt;11,"",IF(J71&gt;3,3,IF(J71&gt;3,"",""))))</f>
        <v>3</v>
      </c>
      <c r="BP71" s="31" t="str">
        <f>IF(J71&gt;19,"",IF(J71&gt;11,4,IF(J71&gt;3,"",IF(J71&gt;3,"",""))))</f>
        <v/>
      </c>
      <c r="BQ71" s="31" t="str">
        <f>IF(J71&gt;19,5,IF(J71&gt;11,"",IF(J71&gt;3,"",IF(J71&gt;3,"",""))))</f>
        <v/>
      </c>
      <c r="BR71" s="31">
        <f>IF(J71&gt;19,BQ71,IF(J71&gt;11,BP71,IF(J71&gt;3,BO71,IF(J71=0,"",IF(J71&gt;3,"",BN71)))))</f>
        <v>3</v>
      </c>
      <c r="BS71" s="20" t="s">
        <v>16</v>
      </c>
      <c r="BT71" s="31" t="str">
        <f>IF(J71&gt;20,"",IF(J71&gt;13,"",IF(J71&gt;3,"",2)))</f>
        <v/>
      </c>
      <c r="BU71" s="31">
        <f>IF(J71&gt;20,"",IF(J71&gt;13,"",IF(J71&gt;3,3,IF(J71&gt;3,"",""))))</f>
        <v>3</v>
      </c>
      <c r="BV71" s="31" t="str">
        <f>IF(J71&gt;20,"",IF(J71&gt;13,4,IF(J71&gt;3,"",IF(J71&gt;3,"",""))))</f>
        <v/>
      </c>
      <c r="BW71" s="31" t="str">
        <f>IF(J71&gt;20,5,IF(J71&gt;13,"",IF(J71&gt;3,"",IF(J71&gt;3,"",""))))</f>
        <v/>
      </c>
      <c r="BX71" s="31">
        <f>IF(J71&gt;20,BW71,IF(J71&gt;13,BV71,IF(J71&gt;3,BU71,IF(J71=0,"",IF(J71&gt;3,"",BT71)))))</f>
        <v>3</v>
      </c>
      <c r="BY71" s="20" t="s">
        <v>35</v>
      </c>
      <c r="BZ71" s="31" t="str">
        <f>IF(J71&gt;20,"",IF(J71&gt;13,"",IF(J71&gt;3,"",2)))</f>
        <v/>
      </c>
      <c r="CA71" s="31">
        <f>IF(J71&gt;20,"",IF(J71&gt;13,"",IF(J71&gt;3,3,IF(J71&gt;3,"",""))))</f>
        <v>3</v>
      </c>
      <c r="CB71" s="31" t="str">
        <f>IF(J71&gt;20,"",IF(J71&gt;13,4,IF(J71&gt;3,"",IF(J71&gt;3,"",""))))</f>
        <v/>
      </c>
      <c r="CC71" s="31" t="str">
        <f>IF(J71&gt;20,5,IF(J71&gt;13,"",IF(J71&gt;3,"",IF(J71&gt;3,"",""))))</f>
        <v/>
      </c>
      <c r="CD71" s="31">
        <f>IF(J71&gt;20,CC71,IF(J71&gt;13,CB71,IF(J71&gt;3,CA71,IF(J71=0,"",IF(J71&gt;3,"",BZ71)))))</f>
        <v>3</v>
      </c>
      <c r="CE71" s="20" t="s">
        <v>29</v>
      </c>
      <c r="CF71" s="31" t="str">
        <f>IF(J71&gt;20,"",IF(J71&gt;13,"",IF(J71&gt;3,"",2)))</f>
        <v/>
      </c>
      <c r="CG71" s="31">
        <f>IF(J71&gt;20,"",IF(J71&gt;13,"",IF(J71&gt;3,3,IF(J71&gt;3,"",""))))</f>
        <v>3</v>
      </c>
      <c r="CH71" s="31" t="str">
        <f>IF(J71&gt;20,"",IF(J71&gt;13,4,IF(J71&gt;3,"",IF(J71&gt;3,"",""))))</f>
        <v/>
      </c>
      <c r="CI71" s="31" t="str">
        <f>IF(J71&gt;20,5,IF(J71&gt;13,"",IF(J71&gt;3,"",IF(J71&gt;3,"",""))))</f>
        <v/>
      </c>
      <c r="CJ71" s="31">
        <f>IF(J71&gt;20,CI71,IF(J71&gt;13,CH71,IF(J71&gt;3,CG71,IF(J71=0,"",IF(J71&gt;3,"",CF71)))))</f>
        <v>3</v>
      </c>
      <c r="CK71" s="20" t="s">
        <v>36</v>
      </c>
      <c r="CL71" s="31" t="str">
        <f>IF(J71&gt;20,"",IF(J71&gt;13,"",IF(J71&gt;3,"",2)))</f>
        <v/>
      </c>
      <c r="CM71" s="31">
        <f>IF(J71&gt;20,"",IF(J71&gt;13,"",IF(J71&gt;3,3,IF(J71&gt;3,"",""))))</f>
        <v>3</v>
      </c>
      <c r="CN71" s="31" t="str">
        <f>IF(J71&gt;20,"",IF(J71&gt;13,4,IF(J71&gt;3,"",IF(J71&gt;3,"",""))))</f>
        <v/>
      </c>
      <c r="CO71" s="31" t="str">
        <f>IF(J71&gt;20,5,IF(J71&gt;13,"",IF(J71&gt;3,"",IF(J71&gt;3,"",""))))</f>
        <v/>
      </c>
      <c r="CP71" s="31">
        <f>IF(J71&gt;20,CO71,IF(J71&gt;13,CN71,IF(J71&gt;3,CM71,IF(J71=0,"",IF(J71&gt;3,"",CL71)))))</f>
        <v>3</v>
      </c>
      <c r="CQ71" s="21">
        <f>K71-F71</f>
        <v>29</v>
      </c>
      <c r="CR71" s="22" t="str">
        <f>IF(CQ71=0," ",IF(CQ71&gt;=50, "",IF(D71="ж","не прошла",IF(D71="м","не прошёл"))))</f>
        <v>не прошла</v>
      </c>
    </row>
    <row r="72" spans="1:96" ht="15" x14ac:dyDescent="0.25">
      <c r="A72" s="23">
        <f>'[1]Впишите фамилии!'!J67</f>
        <v>8</v>
      </c>
      <c r="B72" s="24" t="str">
        <f>'[1]Впишите фамилии!'!K67</f>
        <v>в</v>
      </c>
      <c r="C72" s="23" t="str">
        <f>'[1]Впишите фамилии!'!L67</f>
        <v>Камзина Аида</v>
      </c>
      <c r="D72" s="23" t="str">
        <f>'[1]Впишите фамилии!'!M67</f>
        <v>ж</v>
      </c>
      <c r="E72" s="38">
        <v>10</v>
      </c>
      <c r="F72" s="38">
        <v>13</v>
      </c>
      <c r="G72" s="38">
        <v>8</v>
      </c>
      <c r="H72" s="38">
        <v>9</v>
      </c>
      <c r="I72" s="39" t="s">
        <v>34</v>
      </c>
      <c r="J72" s="38">
        <v>8</v>
      </c>
      <c r="K72" s="34">
        <f>E72+F72+G72+H72+J72</f>
        <v>48</v>
      </c>
      <c r="L72" s="30">
        <f>IF(E72&gt;20,AK72,IF(E72&gt;13,AJ72,IF(E72=0,"",IF(E72&gt;3,AI72,IF(E72&gt;3,"",AH72)))))</f>
        <v>3</v>
      </c>
      <c r="M72" s="30">
        <f>IF(F72&gt;17,AP72,IF(F72&gt;11,AO72,IF(F72&gt;3,AN72,IF(F72=0,"",IF(F72&gt;3,"",AM72)))))</f>
        <v>4</v>
      </c>
      <c r="N72" s="30">
        <f>IF(G72&gt;20,AU72,IF(G72&gt;13,AT72,IF(G72&gt;3,AS72,IF(G72=0,"",IF(G72&gt;3,"",AR72)))))</f>
        <v>3</v>
      </c>
      <c r="O72" s="30">
        <f>IF(H72&gt;19,AZ72,IF(H72&gt;11,AY72,IF(H72&gt;3,AX72,IF(H72=0,"",IF(H72&gt;3,"",AW72)))))</f>
        <v>3</v>
      </c>
      <c r="P72" s="30">
        <f>IF(I72="физика",BL72,IF(I72="биология",BF72,IF(I72="химия",BR72,IF(I72="литература",BX72,IF(I72="вс.история",CD72,IF(I72="география",CJ72,IF(I72="иностранный",CP72,"")))))))</f>
        <v>3</v>
      </c>
      <c r="Q72" s="19">
        <f>IF(I72="биология",J72," " )</f>
        <v>8</v>
      </c>
      <c r="R72" s="20" t="str">
        <f>IF(I72="физика",J72," " )</f>
        <v xml:space="preserve"> </v>
      </c>
      <c r="S72" s="20" t="str">
        <f>IF(I72="химия",J72," " )</f>
        <v xml:space="preserve"> </v>
      </c>
      <c r="T72" s="20" t="str">
        <f>IF(I72="литература",J72," " )</f>
        <v xml:space="preserve"> </v>
      </c>
      <c r="U72" s="20" t="str">
        <f>IF(I72="вс.история",J72," " )</f>
        <v xml:space="preserve"> </v>
      </c>
      <c r="V72" s="20" t="str">
        <f>IF(I72="география",J72," " )</f>
        <v xml:space="preserve"> </v>
      </c>
      <c r="W72" s="20" t="str">
        <f>IF(I72="иностранный",J72," " )</f>
        <v xml:space="preserve"> </v>
      </c>
      <c r="X72" s="31">
        <f t="shared" si="14"/>
        <v>1</v>
      </c>
      <c r="Y72" s="31" t="str">
        <f t="shared" si="15"/>
        <v/>
      </c>
      <c r="Z72" s="31" t="str">
        <f t="shared" si="16"/>
        <v/>
      </c>
      <c r="AA72" s="31" t="str">
        <f t="shared" si="17"/>
        <v/>
      </c>
      <c r="AB72" s="31" t="str">
        <f t="shared" si="18"/>
        <v/>
      </c>
      <c r="AC72" s="31" t="str">
        <f t="shared" si="19"/>
        <v/>
      </c>
      <c r="AD72" s="31" t="str">
        <f t="shared" si="20"/>
        <v/>
      </c>
      <c r="AG72" s="20" t="s">
        <v>30</v>
      </c>
      <c r="AH72" s="31" t="str">
        <f>IF(E72&gt;20,"",IF(E72&gt;13,"",IF(E72&gt;3,"",2)))</f>
        <v/>
      </c>
      <c r="AI72" s="31">
        <f>IF(E72&gt;20,"",IF(E72&gt;13,"",IF(E72&gt;3,3,IF(E72&gt;3,"",""))))</f>
        <v>3</v>
      </c>
      <c r="AJ72" s="31" t="str">
        <f>IF(E72&gt;20,"",IF(E72&gt;13,4,IF(E72&gt;3,"",IF(E72&gt;3,"",""))))</f>
        <v/>
      </c>
      <c r="AK72" s="31" t="str">
        <f>IF(E72&gt;20,5,IF(E72&gt;13,"",IF(E72&gt;3,"",IF(E72&gt;3,"",""))))</f>
        <v/>
      </c>
      <c r="AL72" s="20" t="s">
        <v>31</v>
      </c>
      <c r="AM72" s="31" t="str">
        <f>IF(F72&gt;17,"",IF(F72&gt;11,"",IF(F72&gt;3,"",2)))</f>
        <v/>
      </c>
      <c r="AN72" s="31" t="str">
        <f>IF(F72&gt;17,"",IF(F72&gt;11,"",IF(F72&gt;3,3,IF(F72&gt;3,"",""))))</f>
        <v/>
      </c>
      <c r="AO72" s="31">
        <f>IF(F72&gt;17,"",IF(F72&gt;11,4,IF(F72&gt;3,"",IF(F72&gt;3,"",""))))</f>
        <v>4</v>
      </c>
      <c r="AP72" s="31" t="str">
        <f>IF(F72&gt;17,5,IF(F72&gt;11,"",IF(F72&gt;3,"",IF(F72&gt;3,"",""))))</f>
        <v/>
      </c>
      <c r="AQ72" s="20" t="s">
        <v>32</v>
      </c>
      <c r="AR72" s="31" t="str">
        <f>IF(G72&gt;20,"",IF(G72&gt;13,"",IF(G72&gt;3,"",2)))</f>
        <v/>
      </c>
      <c r="AS72" s="31">
        <f>IF(G72&gt;20,"",IF(G72&gt;13,"",IF(G72&gt;3,3,IF(G72&gt;3,"",""))))</f>
        <v>3</v>
      </c>
      <c r="AT72" s="31" t="str">
        <f>IF(G72&gt;20,"",IF(G72&gt;13,4,IF(G72&gt;3,"",IF(G72&gt;3,"",""))))</f>
        <v/>
      </c>
      <c r="AU72" s="31" t="str">
        <f>IF(G72&gt;20,5,IF(G72&gt;13,"",IF(G72&gt;3,"",IF(G72&gt;3,"",""))))</f>
        <v/>
      </c>
      <c r="AV72" s="20" t="s">
        <v>33</v>
      </c>
      <c r="AW72" s="31" t="str">
        <f>IF(H72&gt;19,"",IF(H72&gt;11,"",IF(H72&gt;3,"",2)))</f>
        <v/>
      </c>
      <c r="AX72" s="31">
        <f>IF(H72&gt;19,"",IF(H72&gt;11,"",IF(H72&gt;3,3,IF(H72&gt;3,"",""))))</f>
        <v>3</v>
      </c>
      <c r="AY72" s="31" t="str">
        <f>IF(H72&gt;19,"",IF(H72&gt;11,4,IF(H72&gt;3,"",IF(H72&gt;3,"",""))))</f>
        <v/>
      </c>
      <c r="AZ72" s="31" t="str">
        <f>IF(H72&gt;19,5,IF(H72&gt;11,"",IF(H72&gt;3,"",IF(H72&gt;3,"",""))))</f>
        <v/>
      </c>
      <c r="BA72" s="20" t="s">
        <v>34</v>
      </c>
      <c r="BB72" s="31" t="str">
        <f>IF(J72&gt;20,"",IF(J72&gt;13,"",IF(J72&gt;3,"",2)))</f>
        <v/>
      </c>
      <c r="BC72" s="31">
        <f>IF(J72&gt;20,"",IF(J72&gt;13,"",IF(J72&gt;3,3,IF(J72&gt;3,"",""))))</f>
        <v>3</v>
      </c>
      <c r="BD72" s="31" t="str">
        <f>IF(J72&gt;20,"",IF(J72&gt;13,4,IF(J72&gt;3,"",IF(J72&gt;3,"",""))))</f>
        <v/>
      </c>
      <c r="BE72" s="31" t="str">
        <f>IF(J72&gt;20,5,IF(J72&gt;13,"",IF(J72&gt;3,"",IF(J72&gt;3,"",""))))</f>
        <v/>
      </c>
      <c r="BF72" s="31">
        <f>IF(J72&gt;20,BE72,IF(J72&gt;13,BD72,IF(J72&gt;3,BC72,IF(J72=0,"",IF(J72&gt;3,"",BB72)))))</f>
        <v>3</v>
      </c>
      <c r="BG72" s="20" t="s">
        <v>14</v>
      </c>
      <c r="BH72" s="31" t="str">
        <f>IF(J72&gt;19,"",IF(J72&gt;11,"",IF(J72&gt;3,"",2)))</f>
        <v/>
      </c>
      <c r="BI72" s="31">
        <f>IF(J72&gt;19,"",IF(J72&gt;11,"",IF(J72&gt;3,3,IF(J72&gt;3,"",""))))</f>
        <v>3</v>
      </c>
      <c r="BJ72" s="31" t="str">
        <f>IF(J72&gt;19,"",IF(J72&gt;11,4,IF(J72&gt;3,"",IF(J72&gt;3,"",""))))</f>
        <v/>
      </c>
      <c r="BK72" s="31" t="str">
        <f>IF(J72&gt;19,5,IF(J72&gt;11,"",IF(J72&gt;3,"",IF(J72&gt;3,"",""))))</f>
        <v/>
      </c>
      <c r="BL72" s="31">
        <f>IF(J72&gt;19,BK72,IF(J72&gt;11,BJ72,IF(J72&gt;3,BI72,IF(J72=0,"",IF(J72&gt;3,"",BH72)))))</f>
        <v>3</v>
      </c>
      <c r="BM72" s="20" t="s">
        <v>15</v>
      </c>
      <c r="BN72" s="31" t="str">
        <f>IF(J72&gt;19,"",IF(J72&gt;11,"",IF(J72&gt;3,"",2)))</f>
        <v/>
      </c>
      <c r="BO72" s="31">
        <f>IF(J72&gt;19,"",IF(J72&gt;11,"",IF(J72&gt;3,3,IF(J72&gt;3,"",""))))</f>
        <v>3</v>
      </c>
      <c r="BP72" s="31" t="str">
        <f>IF(J72&gt;19,"",IF(J72&gt;11,4,IF(J72&gt;3,"",IF(J72&gt;3,"",""))))</f>
        <v/>
      </c>
      <c r="BQ72" s="31" t="str">
        <f>IF(J72&gt;19,5,IF(J72&gt;11,"",IF(J72&gt;3,"",IF(J72&gt;3,"",""))))</f>
        <v/>
      </c>
      <c r="BR72" s="31">
        <f>IF(J72&gt;19,BQ72,IF(J72&gt;11,BP72,IF(J72&gt;3,BO72,IF(J72=0,"",IF(J72&gt;3,"",BN72)))))</f>
        <v>3</v>
      </c>
      <c r="BS72" s="20" t="s">
        <v>16</v>
      </c>
      <c r="BT72" s="31" t="str">
        <f>IF(J72&gt;20,"",IF(J72&gt;13,"",IF(J72&gt;3,"",2)))</f>
        <v/>
      </c>
      <c r="BU72" s="31">
        <f>IF(J72&gt;20,"",IF(J72&gt;13,"",IF(J72&gt;3,3,IF(J72&gt;3,"",""))))</f>
        <v>3</v>
      </c>
      <c r="BV72" s="31" t="str">
        <f>IF(J72&gt;20,"",IF(J72&gt;13,4,IF(J72&gt;3,"",IF(J72&gt;3,"",""))))</f>
        <v/>
      </c>
      <c r="BW72" s="31" t="str">
        <f>IF(J72&gt;20,5,IF(J72&gt;13,"",IF(J72&gt;3,"",IF(J72&gt;3,"",""))))</f>
        <v/>
      </c>
      <c r="BX72" s="31">
        <f>IF(J72&gt;20,BW72,IF(J72&gt;13,BV72,IF(J72&gt;3,BU72,IF(J72=0,"",IF(J72&gt;3,"",BT72)))))</f>
        <v>3</v>
      </c>
      <c r="BY72" s="20" t="s">
        <v>35</v>
      </c>
      <c r="BZ72" s="31" t="str">
        <f>IF(J72&gt;20,"",IF(J72&gt;13,"",IF(J72&gt;3,"",2)))</f>
        <v/>
      </c>
      <c r="CA72" s="31">
        <f>IF(J72&gt;20,"",IF(J72&gt;13,"",IF(J72&gt;3,3,IF(J72&gt;3,"",""))))</f>
        <v>3</v>
      </c>
      <c r="CB72" s="31" t="str">
        <f>IF(J72&gt;20,"",IF(J72&gt;13,4,IF(J72&gt;3,"",IF(J72&gt;3,"",""))))</f>
        <v/>
      </c>
      <c r="CC72" s="31" t="str">
        <f>IF(J72&gt;20,5,IF(J72&gt;13,"",IF(J72&gt;3,"",IF(J72&gt;3,"",""))))</f>
        <v/>
      </c>
      <c r="CD72" s="31">
        <f>IF(J72&gt;20,CC72,IF(J72&gt;13,CB72,IF(J72&gt;3,CA72,IF(J72=0,"",IF(J72&gt;3,"",BZ72)))))</f>
        <v>3</v>
      </c>
      <c r="CE72" s="20" t="s">
        <v>29</v>
      </c>
      <c r="CF72" s="31" t="str">
        <f>IF(J72&gt;20,"",IF(J72&gt;13,"",IF(J72&gt;3,"",2)))</f>
        <v/>
      </c>
      <c r="CG72" s="31">
        <f>IF(J72&gt;20,"",IF(J72&gt;13,"",IF(J72&gt;3,3,IF(J72&gt;3,"",""))))</f>
        <v>3</v>
      </c>
      <c r="CH72" s="31" t="str">
        <f>IF(J72&gt;20,"",IF(J72&gt;13,4,IF(J72&gt;3,"",IF(J72&gt;3,"",""))))</f>
        <v/>
      </c>
      <c r="CI72" s="31" t="str">
        <f>IF(J72&gt;20,5,IF(J72&gt;13,"",IF(J72&gt;3,"",IF(J72&gt;3,"",""))))</f>
        <v/>
      </c>
      <c r="CJ72" s="31">
        <f>IF(J72&gt;20,CI72,IF(J72&gt;13,CH72,IF(J72&gt;3,CG72,IF(J72=0,"",IF(J72&gt;3,"",CF72)))))</f>
        <v>3</v>
      </c>
      <c r="CK72" s="20" t="s">
        <v>36</v>
      </c>
      <c r="CL72" s="31" t="str">
        <f>IF(J72&gt;20,"",IF(J72&gt;13,"",IF(J72&gt;3,"",2)))</f>
        <v/>
      </c>
      <c r="CM72" s="31">
        <f>IF(J72&gt;20,"",IF(J72&gt;13,"",IF(J72&gt;3,3,IF(J72&gt;3,"",""))))</f>
        <v>3</v>
      </c>
      <c r="CN72" s="31" t="str">
        <f>IF(J72&gt;20,"",IF(J72&gt;13,4,IF(J72&gt;3,"",IF(J72&gt;3,"",""))))</f>
        <v/>
      </c>
      <c r="CO72" s="31" t="str">
        <f>IF(J72&gt;20,5,IF(J72&gt;13,"",IF(J72&gt;3,"",IF(J72&gt;3,"",""))))</f>
        <v/>
      </c>
      <c r="CP72" s="31">
        <f>IF(J72&gt;20,CO72,IF(J72&gt;13,CN72,IF(J72&gt;3,CM72,IF(J72=0,"",IF(J72&gt;3,"",CL72)))))</f>
        <v>3</v>
      </c>
      <c r="CQ72" s="21">
        <f>K72-F72</f>
        <v>35</v>
      </c>
      <c r="CR72" s="22" t="str">
        <f>IF(CQ72=0," ",IF(CQ72&gt;=50, "",IF(D72="ж","не прошла",IF(D72="м","не прошёл"))))</f>
        <v>не прошла</v>
      </c>
    </row>
    <row r="73" spans="1:96" ht="15" x14ac:dyDescent="0.25">
      <c r="A73" s="23">
        <f>'[1]Впишите фамилии!'!J68</f>
        <v>9</v>
      </c>
      <c r="B73" s="24" t="str">
        <f>'[1]Впишите фамилии!'!K68</f>
        <v>в</v>
      </c>
      <c r="C73" s="23" t="str">
        <f>'[1]Впишите фамилии!'!L68</f>
        <v>Кононенко Данил</v>
      </c>
      <c r="D73" s="23" t="str">
        <f>'[1]Впишите фамилии!'!M68</f>
        <v>м</v>
      </c>
      <c r="E73" s="38">
        <v>9</v>
      </c>
      <c r="F73" s="38">
        <v>5</v>
      </c>
      <c r="G73" s="38">
        <v>5</v>
      </c>
      <c r="H73" s="38">
        <v>5</v>
      </c>
      <c r="I73" s="39" t="s">
        <v>29</v>
      </c>
      <c r="J73" s="38">
        <v>15</v>
      </c>
      <c r="K73" s="34">
        <f>E73+F73+G73+H73+J73</f>
        <v>39</v>
      </c>
      <c r="L73" s="30">
        <f>IF(E73&gt;20,AK73,IF(E73&gt;13,AJ73,IF(E73=0,"",IF(E73&gt;3,AI73,IF(E73&gt;3,"",AH73)))))</f>
        <v>3</v>
      </c>
      <c r="M73" s="30">
        <f>IF(F73&gt;17,AP73,IF(F73&gt;11,AO73,IF(F73&gt;3,AN73,IF(F73=0,"",IF(F73&gt;3,"",AM73)))))</f>
        <v>3</v>
      </c>
      <c r="N73" s="30">
        <f>IF(G73&gt;20,AU73,IF(G73&gt;13,AT73,IF(G73&gt;3,AS73,IF(G73=0,"",IF(G73&gt;3,"",AR73)))))</f>
        <v>3</v>
      </c>
      <c r="O73" s="30">
        <f>IF(H73&gt;19,AZ73,IF(H73&gt;11,AY73,IF(H73&gt;3,AX73,IF(H73=0,"",IF(H73&gt;3,"",AW73)))))</f>
        <v>3</v>
      </c>
      <c r="P73" s="30">
        <f>IF(I73="физика",BL73,IF(I73="биология",BF73,IF(I73="химия",BR73,IF(I73="литература",BX73,IF(I73="вс.история",CD73,IF(I73="география",CJ73,IF(I73="иностранный",CP73,"")))))))</f>
        <v>4</v>
      </c>
      <c r="Q73" s="19" t="str">
        <f>IF(I73="биология",J73," " )</f>
        <v xml:space="preserve"> </v>
      </c>
      <c r="R73" s="20" t="str">
        <f>IF(I73="физика",J73," " )</f>
        <v xml:space="preserve"> </v>
      </c>
      <c r="S73" s="20" t="str">
        <f>IF(I73="химия",J73," " )</f>
        <v xml:space="preserve"> </v>
      </c>
      <c r="T73" s="20" t="str">
        <f>IF(I73="литература",J73," " )</f>
        <v xml:space="preserve"> </v>
      </c>
      <c r="U73" s="20" t="str">
        <f>IF(I73="вс.история",J73," " )</f>
        <v xml:space="preserve"> </v>
      </c>
      <c r="V73" s="20">
        <f>IF(I73="география",J73," " )</f>
        <v>15</v>
      </c>
      <c r="W73" s="20" t="str">
        <f>IF(I73="иностранный",J73," " )</f>
        <v xml:space="preserve"> </v>
      </c>
      <c r="X73" s="31">
        <f t="shared" si="14"/>
        <v>1</v>
      </c>
      <c r="Y73" s="31" t="str">
        <f t="shared" si="15"/>
        <v/>
      </c>
      <c r="Z73" s="31" t="str">
        <f t="shared" si="16"/>
        <v/>
      </c>
      <c r="AA73" s="31" t="str">
        <f t="shared" si="17"/>
        <v/>
      </c>
      <c r="AB73" s="31" t="str">
        <f t="shared" si="18"/>
        <v/>
      </c>
      <c r="AC73" s="31" t="str">
        <f t="shared" si="19"/>
        <v/>
      </c>
      <c r="AD73" s="31" t="str">
        <f t="shared" si="20"/>
        <v/>
      </c>
      <c r="AG73" s="20" t="s">
        <v>30</v>
      </c>
      <c r="AH73" s="31" t="str">
        <f>IF(E73&gt;20,"",IF(E73&gt;13,"",IF(E73&gt;3,"",2)))</f>
        <v/>
      </c>
      <c r="AI73" s="31">
        <f>IF(E73&gt;20,"",IF(E73&gt;13,"",IF(E73&gt;3,3,IF(E73&gt;3,"",""))))</f>
        <v>3</v>
      </c>
      <c r="AJ73" s="31" t="str">
        <f>IF(E73&gt;20,"",IF(E73&gt;13,4,IF(E73&gt;3,"",IF(E73&gt;3,"",""))))</f>
        <v/>
      </c>
      <c r="AK73" s="31" t="str">
        <f>IF(E73&gt;20,5,IF(E73&gt;13,"",IF(E73&gt;3,"",IF(E73&gt;3,"",""))))</f>
        <v/>
      </c>
      <c r="AL73" s="20" t="s">
        <v>31</v>
      </c>
      <c r="AM73" s="31" t="str">
        <f>IF(F73&gt;17,"",IF(F73&gt;11,"",IF(F73&gt;3,"",2)))</f>
        <v/>
      </c>
      <c r="AN73" s="31">
        <f>IF(F73&gt;17,"",IF(F73&gt;11,"",IF(F73&gt;3,3,IF(F73&gt;3,"",""))))</f>
        <v>3</v>
      </c>
      <c r="AO73" s="31" t="str">
        <f>IF(F73&gt;17,"",IF(F73&gt;11,4,IF(F73&gt;3,"",IF(F73&gt;3,"",""))))</f>
        <v/>
      </c>
      <c r="AP73" s="31" t="str">
        <f>IF(F73&gt;17,5,IF(F73&gt;11,"",IF(F73&gt;3,"",IF(F73&gt;3,"",""))))</f>
        <v/>
      </c>
      <c r="AQ73" s="20" t="s">
        <v>32</v>
      </c>
      <c r="AR73" s="31" t="str">
        <f>IF(G73&gt;20,"",IF(G73&gt;13,"",IF(G73&gt;3,"",2)))</f>
        <v/>
      </c>
      <c r="AS73" s="31">
        <f>IF(G73&gt;20,"",IF(G73&gt;13,"",IF(G73&gt;3,3,IF(G73&gt;3,"",""))))</f>
        <v>3</v>
      </c>
      <c r="AT73" s="31" t="str">
        <f>IF(G73&gt;20,"",IF(G73&gt;13,4,IF(G73&gt;3,"",IF(G73&gt;3,"",""))))</f>
        <v/>
      </c>
      <c r="AU73" s="31" t="str">
        <f>IF(G73&gt;20,5,IF(G73&gt;13,"",IF(G73&gt;3,"",IF(G73&gt;3,"",""))))</f>
        <v/>
      </c>
      <c r="AV73" s="20" t="s">
        <v>33</v>
      </c>
      <c r="AW73" s="31" t="str">
        <f>IF(H73&gt;19,"",IF(H73&gt;11,"",IF(H73&gt;3,"",2)))</f>
        <v/>
      </c>
      <c r="AX73" s="31">
        <f>IF(H73&gt;19,"",IF(H73&gt;11,"",IF(H73&gt;3,3,IF(H73&gt;3,"",""))))</f>
        <v>3</v>
      </c>
      <c r="AY73" s="31" t="str">
        <f>IF(H73&gt;19,"",IF(H73&gt;11,4,IF(H73&gt;3,"",IF(H73&gt;3,"",""))))</f>
        <v/>
      </c>
      <c r="AZ73" s="31" t="str">
        <f>IF(H73&gt;19,5,IF(H73&gt;11,"",IF(H73&gt;3,"",IF(H73&gt;3,"",""))))</f>
        <v/>
      </c>
      <c r="BA73" s="20" t="s">
        <v>34</v>
      </c>
      <c r="BB73" s="31" t="str">
        <f>IF(J73&gt;20,"",IF(J73&gt;13,"",IF(J73&gt;3,"",2)))</f>
        <v/>
      </c>
      <c r="BC73" s="31" t="str">
        <f>IF(J73&gt;20,"",IF(J73&gt;13,"",IF(J73&gt;3,3,IF(J73&gt;3,"",""))))</f>
        <v/>
      </c>
      <c r="BD73" s="31">
        <f>IF(J73&gt;20,"",IF(J73&gt;13,4,IF(J73&gt;3,"",IF(J73&gt;3,"",""))))</f>
        <v>4</v>
      </c>
      <c r="BE73" s="31" t="str">
        <f>IF(J73&gt;20,5,IF(J73&gt;13,"",IF(J73&gt;3,"",IF(J73&gt;3,"",""))))</f>
        <v/>
      </c>
      <c r="BF73" s="31">
        <f>IF(J73&gt;20,BE73,IF(J73&gt;13,BD73,IF(J73&gt;3,BC73,IF(J73=0,"",IF(J73&gt;3,"",BB73)))))</f>
        <v>4</v>
      </c>
      <c r="BG73" s="20" t="s">
        <v>14</v>
      </c>
      <c r="BH73" s="31" t="str">
        <f>IF(J73&gt;19,"",IF(J73&gt;11,"",IF(J73&gt;3,"",2)))</f>
        <v/>
      </c>
      <c r="BI73" s="31" t="str">
        <f>IF(J73&gt;19,"",IF(J73&gt;11,"",IF(J73&gt;3,3,IF(J73&gt;3,"",""))))</f>
        <v/>
      </c>
      <c r="BJ73" s="31">
        <f>IF(J73&gt;19,"",IF(J73&gt;11,4,IF(J73&gt;3,"",IF(J73&gt;3,"",""))))</f>
        <v>4</v>
      </c>
      <c r="BK73" s="31" t="str">
        <f>IF(J73&gt;19,5,IF(J73&gt;11,"",IF(J73&gt;3,"",IF(J73&gt;3,"",""))))</f>
        <v/>
      </c>
      <c r="BL73" s="31">
        <f>IF(J73&gt;19,BK73,IF(J73&gt;11,BJ73,IF(J73&gt;3,BI73,IF(J73=0,"",IF(J73&gt;3,"",BH73)))))</f>
        <v>4</v>
      </c>
      <c r="BM73" s="20" t="s">
        <v>15</v>
      </c>
      <c r="BN73" s="31" t="str">
        <f>IF(J73&gt;19,"",IF(J73&gt;11,"",IF(J73&gt;3,"",2)))</f>
        <v/>
      </c>
      <c r="BO73" s="31" t="str">
        <f>IF(J73&gt;19,"",IF(J73&gt;11,"",IF(J73&gt;3,3,IF(J73&gt;3,"",""))))</f>
        <v/>
      </c>
      <c r="BP73" s="31">
        <f>IF(J73&gt;19,"",IF(J73&gt;11,4,IF(J73&gt;3,"",IF(J73&gt;3,"",""))))</f>
        <v>4</v>
      </c>
      <c r="BQ73" s="31" t="str">
        <f>IF(J73&gt;19,5,IF(J73&gt;11,"",IF(J73&gt;3,"",IF(J73&gt;3,"",""))))</f>
        <v/>
      </c>
      <c r="BR73" s="31">
        <f>IF(J73&gt;19,BQ73,IF(J73&gt;11,BP73,IF(J73&gt;3,BO73,IF(J73=0,"",IF(J73&gt;3,"",BN73)))))</f>
        <v>4</v>
      </c>
      <c r="BS73" s="20" t="s">
        <v>16</v>
      </c>
      <c r="BT73" s="31" t="str">
        <f>IF(J73&gt;20,"",IF(J73&gt;13,"",IF(J73&gt;3,"",2)))</f>
        <v/>
      </c>
      <c r="BU73" s="31" t="str">
        <f>IF(J73&gt;20,"",IF(J73&gt;13,"",IF(J73&gt;3,3,IF(J73&gt;3,"",""))))</f>
        <v/>
      </c>
      <c r="BV73" s="31">
        <f>IF(J73&gt;20,"",IF(J73&gt;13,4,IF(J73&gt;3,"",IF(J73&gt;3,"",""))))</f>
        <v>4</v>
      </c>
      <c r="BW73" s="31" t="str">
        <f>IF(J73&gt;20,5,IF(J73&gt;13,"",IF(J73&gt;3,"",IF(J73&gt;3,"",""))))</f>
        <v/>
      </c>
      <c r="BX73" s="31">
        <f>IF(J73&gt;20,BW73,IF(J73&gt;13,BV73,IF(J73&gt;3,BU73,IF(J73=0,"",IF(J73&gt;3,"",BT73)))))</f>
        <v>4</v>
      </c>
      <c r="BY73" s="20" t="s">
        <v>35</v>
      </c>
      <c r="BZ73" s="31" t="str">
        <f>IF(J73&gt;20,"",IF(J73&gt;13,"",IF(J73&gt;3,"",2)))</f>
        <v/>
      </c>
      <c r="CA73" s="31" t="str">
        <f>IF(J73&gt;20,"",IF(J73&gt;13,"",IF(J73&gt;3,3,IF(J73&gt;3,"",""))))</f>
        <v/>
      </c>
      <c r="CB73" s="31">
        <f>IF(J73&gt;20,"",IF(J73&gt;13,4,IF(J73&gt;3,"",IF(J73&gt;3,"",""))))</f>
        <v>4</v>
      </c>
      <c r="CC73" s="31" t="str">
        <f>IF(J73&gt;20,5,IF(J73&gt;13,"",IF(J73&gt;3,"",IF(J73&gt;3,"",""))))</f>
        <v/>
      </c>
      <c r="CD73" s="31">
        <f>IF(J73&gt;20,CC73,IF(J73&gt;13,CB73,IF(J73&gt;3,CA73,IF(J73=0,"",IF(J73&gt;3,"",BZ73)))))</f>
        <v>4</v>
      </c>
      <c r="CE73" s="20" t="s">
        <v>29</v>
      </c>
      <c r="CF73" s="31" t="str">
        <f>IF(J73&gt;20,"",IF(J73&gt;13,"",IF(J73&gt;3,"",2)))</f>
        <v/>
      </c>
      <c r="CG73" s="31" t="str">
        <f>IF(J73&gt;20,"",IF(J73&gt;13,"",IF(J73&gt;3,3,IF(J73&gt;3,"",""))))</f>
        <v/>
      </c>
      <c r="CH73" s="31">
        <f>IF(J73&gt;20,"",IF(J73&gt;13,4,IF(J73&gt;3,"",IF(J73&gt;3,"",""))))</f>
        <v>4</v>
      </c>
      <c r="CI73" s="31" t="str">
        <f>IF(J73&gt;20,5,IF(J73&gt;13,"",IF(J73&gt;3,"",IF(J73&gt;3,"",""))))</f>
        <v/>
      </c>
      <c r="CJ73" s="31">
        <f>IF(J73&gt;20,CI73,IF(J73&gt;13,CH73,IF(J73&gt;3,CG73,IF(J73=0,"",IF(J73&gt;3,"",CF73)))))</f>
        <v>4</v>
      </c>
      <c r="CK73" s="20" t="s">
        <v>36</v>
      </c>
      <c r="CL73" s="31" t="str">
        <f>IF(J73&gt;20,"",IF(J73&gt;13,"",IF(J73&gt;3,"",2)))</f>
        <v/>
      </c>
      <c r="CM73" s="31" t="str">
        <f>IF(J73&gt;20,"",IF(J73&gt;13,"",IF(J73&gt;3,3,IF(J73&gt;3,"",""))))</f>
        <v/>
      </c>
      <c r="CN73" s="31">
        <f>IF(J73&gt;20,"",IF(J73&gt;13,4,IF(J73&gt;3,"",IF(J73&gt;3,"",""))))</f>
        <v>4</v>
      </c>
      <c r="CO73" s="31" t="str">
        <f>IF(J73&gt;20,5,IF(J73&gt;13,"",IF(J73&gt;3,"",IF(J73&gt;3,"",""))))</f>
        <v/>
      </c>
      <c r="CP73" s="31">
        <f>IF(J73&gt;20,CO73,IF(J73&gt;13,CN73,IF(J73&gt;3,CM73,IF(J73=0,"",IF(J73&gt;3,"",CL73)))))</f>
        <v>4</v>
      </c>
      <c r="CQ73" s="21">
        <f>K73-F73</f>
        <v>34</v>
      </c>
      <c r="CR73" s="22" t="str">
        <f>IF(CQ73=0," ",IF(CQ73&gt;=50, "",IF(D73="ж","не прошла",IF(D73="м","не прошёл"))))</f>
        <v>не прошёл</v>
      </c>
    </row>
    <row r="74" spans="1:96" ht="15" x14ac:dyDescent="0.25">
      <c r="A74" s="23">
        <f>'[1]Впишите фамилии!'!J69</f>
        <v>10</v>
      </c>
      <c r="B74" s="24" t="str">
        <f>'[1]Впишите фамилии!'!K69</f>
        <v>в</v>
      </c>
      <c r="C74" s="23" t="str">
        <f>'[1]Впишите фамилии!'!L69</f>
        <v>Овсепян Эрнест</v>
      </c>
      <c r="D74" s="23" t="str">
        <f>'[1]Впишите фамилии!'!M69</f>
        <v>м</v>
      </c>
      <c r="E74" s="38">
        <v>9</v>
      </c>
      <c r="F74" s="38">
        <v>12</v>
      </c>
      <c r="G74" s="38">
        <v>6</v>
      </c>
      <c r="H74" s="38">
        <v>7</v>
      </c>
      <c r="I74" s="39" t="s">
        <v>34</v>
      </c>
      <c r="J74" s="38">
        <v>15</v>
      </c>
      <c r="K74" s="34">
        <f>E74+F74+G74+H74+J74</f>
        <v>49</v>
      </c>
      <c r="L74" s="30">
        <f>IF(E74&gt;20,AK74,IF(E74&gt;13,AJ74,IF(E74=0,"",IF(E74&gt;3,AI74,IF(E74&gt;3,"",AH74)))))</f>
        <v>3</v>
      </c>
      <c r="M74" s="30">
        <f>IF(F74&gt;17,AP74,IF(F74&gt;11,AO74,IF(F74&gt;3,AN74,IF(F74=0,"",IF(F74&gt;3,"",AM74)))))</f>
        <v>4</v>
      </c>
      <c r="N74" s="30">
        <f>IF(G74&gt;20,AU74,IF(G74&gt;13,AT74,IF(G74&gt;3,AS74,IF(G74=0,"",IF(G74&gt;3,"",AR74)))))</f>
        <v>3</v>
      </c>
      <c r="O74" s="30">
        <f>IF(H74&gt;19,AZ74,IF(H74&gt;11,AY74,IF(H74&gt;3,AX74,IF(H74=0,"",IF(H74&gt;3,"",AW74)))))</f>
        <v>3</v>
      </c>
      <c r="P74" s="30">
        <f>IF(I74="физика",BL74,IF(I74="биология",BF74,IF(I74="химия",BR74,IF(I74="литература",BX74,IF(I74="вс.история",CD74,IF(I74="география",CJ74,IF(I74="иностранный",CP74,"")))))))</f>
        <v>4</v>
      </c>
      <c r="Q74" s="19">
        <f>IF(I74="биология",J74," " )</f>
        <v>15</v>
      </c>
      <c r="R74" s="20" t="str">
        <f>IF(I74="физика",J74," " )</f>
        <v xml:space="preserve"> </v>
      </c>
      <c r="S74" s="20" t="str">
        <f>IF(I74="химия",J74," " )</f>
        <v xml:space="preserve"> </v>
      </c>
      <c r="T74" s="20" t="str">
        <f>IF(I74="литература",J74," " )</f>
        <v xml:space="preserve"> </v>
      </c>
      <c r="U74" s="20" t="str">
        <f>IF(I74="вс.история",J74," " )</f>
        <v xml:space="preserve"> </v>
      </c>
      <c r="V74" s="20" t="str">
        <f>IF(I74="география",J74," " )</f>
        <v xml:space="preserve"> </v>
      </c>
      <c r="W74" s="20" t="str">
        <f>IF(I74="иностранный",J74," " )</f>
        <v xml:space="preserve"> </v>
      </c>
      <c r="X74" s="31">
        <f t="shared" si="14"/>
        <v>1</v>
      </c>
      <c r="Y74" s="31" t="str">
        <f t="shared" si="15"/>
        <v/>
      </c>
      <c r="Z74" s="31" t="str">
        <f t="shared" si="16"/>
        <v/>
      </c>
      <c r="AA74" s="31" t="str">
        <f t="shared" si="17"/>
        <v/>
      </c>
      <c r="AB74" s="31" t="str">
        <f t="shared" si="18"/>
        <v/>
      </c>
      <c r="AC74" s="31" t="str">
        <f t="shared" si="19"/>
        <v/>
      </c>
      <c r="AD74" s="31" t="str">
        <f t="shared" si="20"/>
        <v/>
      </c>
      <c r="AG74" s="20" t="s">
        <v>30</v>
      </c>
      <c r="AH74" s="31" t="str">
        <f>IF(E74&gt;20,"",IF(E74&gt;13,"",IF(E74&gt;3,"",2)))</f>
        <v/>
      </c>
      <c r="AI74" s="31">
        <f>IF(E74&gt;20,"",IF(E74&gt;13,"",IF(E74&gt;3,3,IF(E74&gt;3,"",""))))</f>
        <v>3</v>
      </c>
      <c r="AJ74" s="31" t="str">
        <f>IF(E74&gt;20,"",IF(E74&gt;13,4,IF(E74&gt;3,"",IF(E74&gt;3,"",""))))</f>
        <v/>
      </c>
      <c r="AK74" s="31" t="str">
        <f>IF(E74&gt;20,5,IF(E74&gt;13,"",IF(E74&gt;3,"",IF(E74&gt;3,"",""))))</f>
        <v/>
      </c>
      <c r="AL74" s="20" t="s">
        <v>31</v>
      </c>
      <c r="AM74" s="31" t="str">
        <f>IF(F74&gt;17,"",IF(F74&gt;11,"",IF(F74&gt;3,"",2)))</f>
        <v/>
      </c>
      <c r="AN74" s="31" t="str">
        <f>IF(F74&gt;17,"",IF(F74&gt;11,"",IF(F74&gt;3,3,IF(F74&gt;3,"",""))))</f>
        <v/>
      </c>
      <c r="AO74" s="31">
        <f>IF(F74&gt;17,"",IF(F74&gt;11,4,IF(F74&gt;3,"",IF(F74&gt;3,"",""))))</f>
        <v>4</v>
      </c>
      <c r="AP74" s="31" t="str">
        <f>IF(F74&gt;17,5,IF(F74&gt;11,"",IF(F74&gt;3,"",IF(F74&gt;3,"",""))))</f>
        <v/>
      </c>
      <c r="AQ74" s="20" t="s">
        <v>32</v>
      </c>
      <c r="AR74" s="31" t="str">
        <f>IF(G74&gt;20,"",IF(G74&gt;13,"",IF(G74&gt;3,"",2)))</f>
        <v/>
      </c>
      <c r="AS74" s="31">
        <f>IF(G74&gt;20,"",IF(G74&gt;13,"",IF(G74&gt;3,3,IF(G74&gt;3,"",""))))</f>
        <v>3</v>
      </c>
      <c r="AT74" s="31" t="str">
        <f>IF(G74&gt;20,"",IF(G74&gt;13,4,IF(G74&gt;3,"",IF(G74&gt;3,"",""))))</f>
        <v/>
      </c>
      <c r="AU74" s="31" t="str">
        <f>IF(G74&gt;20,5,IF(G74&gt;13,"",IF(G74&gt;3,"",IF(G74&gt;3,"",""))))</f>
        <v/>
      </c>
      <c r="AV74" s="20" t="s">
        <v>33</v>
      </c>
      <c r="AW74" s="31" t="str">
        <f>IF(H74&gt;19,"",IF(H74&gt;11,"",IF(H74&gt;3,"",2)))</f>
        <v/>
      </c>
      <c r="AX74" s="31">
        <f>IF(H74&gt;19,"",IF(H74&gt;11,"",IF(H74&gt;3,3,IF(H74&gt;3,"",""))))</f>
        <v>3</v>
      </c>
      <c r="AY74" s="31" t="str">
        <f>IF(H74&gt;19,"",IF(H74&gt;11,4,IF(H74&gt;3,"",IF(H74&gt;3,"",""))))</f>
        <v/>
      </c>
      <c r="AZ74" s="31" t="str">
        <f>IF(H74&gt;19,5,IF(H74&gt;11,"",IF(H74&gt;3,"",IF(H74&gt;3,"",""))))</f>
        <v/>
      </c>
      <c r="BA74" s="20" t="s">
        <v>34</v>
      </c>
      <c r="BB74" s="31" t="str">
        <f>IF(J74&gt;20,"",IF(J74&gt;13,"",IF(J74&gt;3,"",2)))</f>
        <v/>
      </c>
      <c r="BC74" s="31" t="str">
        <f>IF(J74&gt;20,"",IF(J74&gt;13,"",IF(J74&gt;3,3,IF(J74&gt;3,"",""))))</f>
        <v/>
      </c>
      <c r="BD74" s="31">
        <f>IF(J74&gt;20,"",IF(J74&gt;13,4,IF(J74&gt;3,"",IF(J74&gt;3,"",""))))</f>
        <v>4</v>
      </c>
      <c r="BE74" s="31" t="str">
        <f>IF(J74&gt;20,5,IF(J74&gt;13,"",IF(J74&gt;3,"",IF(J74&gt;3,"",""))))</f>
        <v/>
      </c>
      <c r="BF74" s="31">
        <f>IF(J74&gt;20,BE74,IF(J74&gt;13,BD74,IF(J74&gt;3,BC74,IF(J74=0,"",IF(J74&gt;3,"",BB74)))))</f>
        <v>4</v>
      </c>
      <c r="BG74" s="20" t="s">
        <v>14</v>
      </c>
      <c r="BH74" s="31" t="str">
        <f>IF(J74&gt;19,"",IF(J74&gt;11,"",IF(J74&gt;3,"",2)))</f>
        <v/>
      </c>
      <c r="BI74" s="31" t="str">
        <f>IF(J74&gt;19,"",IF(J74&gt;11,"",IF(J74&gt;3,3,IF(J74&gt;3,"",""))))</f>
        <v/>
      </c>
      <c r="BJ74" s="31">
        <f>IF(J74&gt;19,"",IF(J74&gt;11,4,IF(J74&gt;3,"",IF(J74&gt;3,"",""))))</f>
        <v>4</v>
      </c>
      <c r="BK74" s="31" t="str">
        <f>IF(J74&gt;19,5,IF(J74&gt;11,"",IF(J74&gt;3,"",IF(J74&gt;3,"",""))))</f>
        <v/>
      </c>
      <c r="BL74" s="31">
        <f>IF(J74&gt;19,BK74,IF(J74&gt;11,BJ74,IF(J74&gt;3,BI74,IF(J74=0,"",IF(J74&gt;3,"",BH74)))))</f>
        <v>4</v>
      </c>
      <c r="BM74" s="20" t="s">
        <v>15</v>
      </c>
      <c r="BN74" s="31" t="str">
        <f>IF(J74&gt;19,"",IF(J74&gt;11,"",IF(J74&gt;3,"",2)))</f>
        <v/>
      </c>
      <c r="BO74" s="31" t="str">
        <f>IF(J74&gt;19,"",IF(J74&gt;11,"",IF(J74&gt;3,3,IF(J74&gt;3,"",""))))</f>
        <v/>
      </c>
      <c r="BP74" s="31">
        <f>IF(J74&gt;19,"",IF(J74&gt;11,4,IF(J74&gt;3,"",IF(J74&gt;3,"",""))))</f>
        <v>4</v>
      </c>
      <c r="BQ74" s="31" t="str">
        <f>IF(J74&gt;19,5,IF(J74&gt;11,"",IF(J74&gt;3,"",IF(J74&gt;3,"",""))))</f>
        <v/>
      </c>
      <c r="BR74" s="31">
        <f>IF(J74&gt;19,BQ74,IF(J74&gt;11,BP74,IF(J74&gt;3,BO74,IF(J74=0,"",IF(J74&gt;3,"",BN74)))))</f>
        <v>4</v>
      </c>
      <c r="BS74" s="20" t="s">
        <v>16</v>
      </c>
      <c r="BT74" s="31" t="str">
        <f>IF(J74&gt;20,"",IF(J74&gt;13,"",IF(J74&gt;3,"",2)))</f>
        <v/>
      </c>
      <c r="BU74" s="31" t="str">
        <f>IF(J74&gt;20,"",IF(J74&gt;13,"",IF(J74&gt;3,3,IF(J74&gt;3,"",""))))</f>
        <v/>
      </c>
      <c r="BV74" s="31">
        <f>IF(J74&gt;20,"",IF(J74&gt;13,4,IF(J74&gt;3,"",IF(J74&gt;3,"",""))))</f>
        <v>4</v>
      </c>
      <c r="BW74" s="31" t="str">
        <f>IF(J74&gt;20,5,IF(J74&gt;13,"",IF(J74&gt;3,"",IF(J74&gt;3,"",""))))</f>
        <v/>
      </c>
      <c r="BX74" s="31">
        <f>IF(J74&gt;20,BW74,IF(J74&gt;13,BV74,IF(J74&gt;3,BU74,IF(J74=0,"",IF(J74&gt;3,"",BT74)))))</f>
        <v>4</v>
      </c>
      <c r="BY74" s="20" t="s">
        <v>35</v>
      </c>
      <c r="BZ74" s="31" t="str">
        <f>IF(J74&gt;20,"",IF(J74&gt;13,"",IF(J74&gt;3,"",2)))</f>
        <v/>
      </c>
      <c r="CA74" s="31" t="str">
        <f>IF(J74&gt;20,"",IF(J74&gt;13,"",IF(J74&gt;3,3,IF(J74&gt;3,"",""))))</f>
        <v/>
      </c>
      <c r="CB74" s="31">
        <f>IF(J74&gt;20,"",IF(J74&gt;13,4,IF(J74&gt;3,"",IF(J74&gt;3,"",""))))</f>
        <v>4</v>
      </c>
      <c r="CC74" s="31" t="str">
        <f>IF(J74&gt;20,5,IF(J74&gt;13,"",IF(J74&gt;3,"",IF(J74&gt;3,"",""))))</f>
        <v/>
      </c>
      <c r="CD74" s="31">
        <f>IF(J74&gt;20,CC74,IF(J74&gt;13,CB74,IF(J74&gt;3,CA74,IF(J74=0,"",IF(J74&gt;3,"",BZ74)))))</f>
        <v>4</v>
      </c>
      <c r="CE74" s="20" t="s">
        <v>29</v>
      </c>
      <c r="CF74" s="31" t="str">
        <f>IF(J74&gt;20,"",IF(J74&gt;13,"",IF(J74&gt;3,"",2)))</f>
        <v/>
      </c>
      <c r="CG74" s="31" t="str">
        <f>IF(J74&gt;20,"",IF(J74&gt;13,"",IF(J74&gt;3,3,IF(J74&gt;3,"",""))))</f>
        <v/>
      </c>
      <c r="CH74" s="31">
        <f>IF(J74&gt;20,"",IF(J74&gt;13,4,IF(J74&gt;3,"",IF(J74&gt;3,"",""))))</f>
        <v>4</v>
      </c>
      <c r="CI74" s="31" t="str">
        <f>IF(J74&gt;20,5,IF(J74&gt;13,"",IF(J74&gt;3,"",IF(J74&gt;3,"",""))))</f>
        <v/>
      </c>
      <c r="CJ74" s="31">
        <f>IF(J74&gt;20,CI74,IF(J74&gt;13,CH74,IF(J74&gt;3,CG74,IF(J74=0,"",IF(J74&gt;3,"",CF74)))))</f>
        <v>4</v>
      </c>
      <c r="CK74" s="20" t="s">
        <v>36</v>
      </c>
      <c r="CL74" s="31" t="str">
        <f>IF(J74&gt;20,"",IF(J74&gt;13,"",IF(J74&gt;3,"",2)))</f>
        <v/>
      </c>
      <c r="CM74" s="31" t="str">
        <f>IF(J74&gt;20,"",IF(J74&gt;13,"",IF(J74&gt;3,3,IF(J74&gt;3,"",""))))</f>
        <v/>
      </c>
      <c r="CN74" s="31">
        <f>IF(J74&gt;20,"",IF(J74&gt;13,4,IF(J74&gt;3,"",IF(J74&gt;3,"",""))))</f>
        <v>4</v>
      </c>
      <c r="CO74" s="31" t="str">
        <f>IF(J74&gt;20,5,IF(J74&gt;13,"",IF(J74&gt;3,"",IF(J74&gt;3,"",""))))</f>
        <v/>
      </c>
      <c r="CP74" s="31">
        <f>IF(J74&gt;20,CO74,IF(J74&gt;13,CN74,IF(J74&gt;3,CM74,IF(J74=0,"",IF(J74&gt;3,"",CL74)))))</f>
        <v>4</v>
      </c>
      <c r="CQ74" s="21">
        <f>K74-F74</f>
        <v>37</v>
      </c>
      <c r="CR74" s="22" t="str">
        <f>IF(CQ74=0," ",IF(CQ74&gt;=50, "",IF(D74="ж","не прошла",IF(D74="м","не прошёл"))))</f>
        <v>не прошёл</v>
      </c>
    </row>
    <row r="75" spans="1:96" ht="15" x14ac:dyDescent="0.25">
      <c r="A75" s="23">
        <f>'[1]Впишите фамилии!'!J70</f>
        <v>11</v>
      </c>
      <c r="B75" s="24" t="str">
        <f>'[1]Впишите фамилии!'!K70</f>
        <v>в</v>
      </c>
      <c r="C75" s="23" t="str">
        <f>'[1]Впишите фамилии!'!L70</f>
        <v>Радюкина Валерия</v>
      </c>
      <c r="D75" s="23" t="str">
        <f>'[1]Впишите фамилии!'!M70</f>
        <v>ж</v>
      </c>
      <c r="E75" s="38">
        <v>12</v>
      </c>
      <c r="F75" s="38">
        <v>10</v>
      </c>
      <c r="G75" s="38">
        <v>7</v>
      </c>
      <c r="H75" s="38">
        <v>14</v>
      </c>
      <c r="I75" s="39" t="s">
        <v>34</v>
      </c>
      <c r="J75" s="38">
        <v>11</v>
      </c>
      <c r="K75" s="34">
        <f>E75+F75+G75+H75+J75</f>
        <v>54</v>
      </c>
      <c r="L75" s="30">
        <f>IF(E75&gt;20,AK75,IF(E75&gt;13,AJ75,IF(E75=0,"",IF(E75&gt;3,AI75,IF(E75&gt;3,"",AH75)))))</f>
        <v>3</v>
      </c>
      <c r="M75" s="30">
        <f>IF(F75&gt;17,AP75,IF(F75&gt;11,AO75,IF(F75&gt;3,AN75,IF(F75=0,"",IF(F75&gt;3,"",AM75)))))</f>
        <v>3</v>
      </c>
      <c r="N75" s="30">
        <f>IF(G75&gt;20,AU75,IF(G75&gt;13,AT75,IF(G75&gt;3,AS75,IF(G75=0,"",IF(G75&gt;3,"",AR75)))))</f>
        <v>3</v>
      </c>
      <c r="O75" s="30">
        <f>IF(H75&gt;19,AZ75,IF(H75&gt;11,AY75,IF(H75&gt;3,AX75,IF(H75=0,"",IF(H75&gt;3,"",AW75)))))</f>
        <v>4</v>
      </c>
      <c r="P75" s="30">
        <f>IF(I75="физика",BL75,IF(I75="биология",BF75,IF(I75="химия",BR75,IF(I75="литература",BX75,IF(I75="вс.история",CD75,IF(I75="география",CJ75,IF(I75="иностранный",CP75,"")))))))</f>
        <v>3</v>
      </c>
      <c r="Q75" s="19">
        <f>IF(I75="биология",J75," " )</f>
        <v>11</v>
      </c>
      <c r="R75" s="20" t="str">
        <f>IF(I75="физика",J75," " )</f>
        <v xml:space="preserve"> </v>
      </c>
      <c r="S75" s="20" t="str">
        <f>IF(I75="химия",J75," " )</f>
        <v xml:space="preserve"> </v>
      </c>
      <c r="T75" s="20" t="str">
        <f>IF(I75="литература",J75," " )</f>
        <v xml:space="preserve"> </v>
      </c>
      <c r="U75" s="20" t="str">
        <f>IF(I75="вс.история",J75," " )</f>
        <v xml:space="preserve"> </v>
      </c>
      <c r="V75" s="20" t="str">
        <f>IF(I75="география",J75," " )</f>
        <v xml:space="preserve"> </v>
      </c>
      <c r="W75" s="20" t="str">
        <f>IF(I75="иностранный",J75," " )</f>
        <v xml:space="preserve"> </v>
      </c>
      <c r="X75" s="31" t="str">
        <f t="shared" si="14"/>
        <v/>
      </c>
      <c r="Y75" s="31">
        <f t="shared" si="15"/>
        <v>1</v>
      </c>
      <c r="Z75" s="31" t="str">
        <f t="shared" si="16"/>
        <v/>
      </c>
      <c r="AA75" s="31" t="str">
        <f t="shared" si="17"/>
        <v/>
      </c>
      <c r="AB75" s="31" t="str">
        <f t="shared" si="18"/>
        <v/>
      </c>
      <c r="AC75" s="31" t="str">
        <f t="shared" si="19"/>
        <v/>
      </c>
      <c r="AD75" s="31" t="str">
        <f t="shared" si="20"/>
        <v/>
      </c>
      <c r="AG75" s="20" t="s">
        <v>30</v>
      </c>
      <c r="AH75" s="31" t="str">
        <f>IF(E75&gt;20,"",IF(E75&gt;13,"",IF(E75&gt;3,"",2)))</f>
        <v/>
      </c>
      <c r="AI75" s="31">
        <f>IF(E75&gt;20,"",IF(E75&gt;13,"",IF(E75&gt;3,3,IF(E75&gt;3,"",""))))</f>
        <v>3</v>
      </c>
      <c r="AJ75" s="31" t="str">
        <f>IF(E75&gt;20,"",IF(E75&gt;13,4,IF(E75&gt;3,"",IF(E75&gt;3,"",""))))</f>
        <v/>
      </c>
      <c r="AK75" s="31" t="str">
        <f>IF(E75&gt;20,5,IF(E75&gt;13,"",IF(E75&gt;3,"",IF(E75&gt;3,"",""))))</f>
        <v/>
      </c>
      <c r="AL75" s="20" t="s">
        <v>31</v>
      </c>
      <c r="AM75" s="31" t="str">
        <f>IF(F75&gt;17,"",IF(F75&gt;11,"",IF(F75&gt;3,"",2)))</f>
        <v/>
      </c>
      <c r="AN75" s="31">
        <f>IF(F75&gt;17,"",IF(F75&gt;11,"",IF(F75&gt;3,3,IF(F75&gt;3,"",""))))</f>
        <v>3</v>
      </c>
      <c r="AO75" s="31" t="str">
        <f>IF(F75&gt;17,"",IF(F75&gt;11,4,IF(F75&gt;3,"",IF(F75&gt;3,"",""))))</f>
        <v/>
      </c>
      <c r="AP75" s="31" t="str">
        <f>IF(F75&gt;17,5,IF(F75&gt;11,"",IF(F75&gt;3,"",IF(F75&gt;3,"",""))))</f>
        <v/>
      </c>
      <c r="AQ75" s="20" t="s">
        <v>32</v>
      </c>
      <c r="AR75" s="31" t="str">
        <f>IF(G75&gt;20,"",IF(G75&gt;13,"",IF(G75&gt;3,"",2)))</f>
        <v/>
      </c>
      <c r="AS75" s="31">
        <f>IF(G75&gt;20,"",IF(G75&gt;13,"",IF(G75&gt;3,3,IF(G75&gt;3,"",""))))</f>
        <v>3</v>
      </c>
      <c r="AT75" s="31" t="str">
        <f>IF(G75&gt;20,"",IF(G75&gt;13,4,IF(G75&gt;3,"",IF(G75&gt;3,"",""))))</f>
        <v/>
      </c>
      <c r="AU75" s="31" t="str">
        <f>IF(G75&gt;20,5,IF(G75&gt;13,"",IF(G75&gt;3,"",IF(G75&gt;3,"",""))))</f>
        <v/>
      </c>
      <c r="AV75" s="20" t="s">
        <v>33</v>
      </c>
      <c r="AW75" s="31" t="str">
        <f>IF(H75&gt;19,"",IF(H75&gt;11,"",IF(H75&gt;3,"",2)))</f>
        <v/>
      </c>
      <c r="AX75" s="31" t="str">
        <f>IF(H75&gt;19,"",IF(H75&gt;11,"",IF(H75&gt;3,3,IF(H75&gt;3,"",""))))</f>
        <v/>
      </c>
      <c r="AY75" s="31">
        <f>IF(H75&gt;19,"",IF(H75&gt;11,4,IF(H75&gt;3,"",IF(H75&gt;3,"",""))))</f>
        <v>4</v>
      </c>
      <c r="AZ75" s="31" t="str">
        <f>IF(H75&gt;19,5,IF(H75&gt;11,"",IF(H75&gt;3,"",IF(H75&gt;3,"",""))))</f>
        <v/>
      </c>
      <c r="BA75" s="20" t="s">
        <v>34</v>
      </c>
      <c r="BB75" s="31" t="str">
        <f>IF(J75&gt;20,"",IF(J75&gt;13,"",IF(J75&gt;3,"",2)))</f>
        <v/>
      </c>
      <c r="BC75" s="31">
        <f>IF(J75&gt;20,"",IF(J75&gt;13,"",IF(J75&gt;3,3,IF(J75&gt;3,"",""))))</f>
        <v>3</v>
      </c>
      <c r="BD75" s="31" t="str">
        <f>IF(J75&gt;20,"",IF(J75&gt;13,4,IF(J75&gt;3,"",IF(J75&gt;3,"",""))))</f>
        <v/>
      </c>
      <c r="BE75" s="31" t="str">
        <f>IF(J75&gt;20,5,IF(J75&gt;13,"",IF(J75&gt;3,"",IF(J75&gt;3,"",""))))</f>
        <v/>
      </c>
      <c r="BF75" s="31">
        <f>IF(J75&gt;20,BE75,IF(J75&gt;13,BD75,IF(J75&gt;3,BC75,IF(J75=0,"",IF(J75&gt;3,"",BB75)))))</f>
        <v>3</v>
      </c>
      <c r="BG75" s="20" t="s">
        <v>14</v>
      </c>
      <c r="BH75" s="31" t="str">
        <f>IF(J75&gt;19,"",IF(J75&gt;11,"",IF(J75&gt;3,"",2)))</f>
        <v/>
      </c>
      <c r="BI75" s="31">
        <f>IF(J75&gt;19,"",IF(J75&gt;11,"",IF(J75&gt;3,3,IF(J75&gt;3,"",""))))</f>
        <v>3</v>
      </c>
      <c r="BJ75" s="31" t="str">
        <f>IF(J75&gt;19,"",IF(J75&gt;11,4,IF(J75&gt;3,"",IF(J75&gt;3,"",""))))</f>
        <v/>
      </c>
      <c r="BK75" s="31" t="str">
        <f>IF(J75&gt;19,5,IF(J75&gt;11,"",IF(J75&gt;3,"",IF(J75&gt;3,"",""))))</f>
        <v/>
      </c>
      <c r="BL75" s="31">
        <f>IF(J75&gt;19,BK75,IF(J75&gt;11,BJ75,IF(J75&gt;3,BI75,IF(J75=0,"",IF(J75&gt;3,"",BH75)))))</f>
        <v>3</v>
      </c>
      <c r="BM75" s="20" t="s">
        <v>15</v>
      </c>
      <c r="BN75" s="31" t="str">
        <f>IF(J75&gt;19,"",IF(J75&gt;11,"",IF(J75&gt;3,"",2)))</f>
        <v/>
      </c>
      <c r="BO75" s="31">
        <f>IF(J75&gt;19,"",IF(J75&gt;11,"",IF(J75&gt;3,3,IF(J75&gt;3,"",""))))</f>
        <v>3</v>
      </c>
      <c r="BP75" s="31" t="str">
        <f>IF(J75&gt;19,"",IF(J75&gt;11,4,IF(J75&gt;3,"",IF(J75&gt;3,"",""))))</f>
        <v/>
      </c>
      <c r="BQ75" s="31" t="str">
        <f>IF(J75&gt;19,5,IF(J75&gt;11,"",IF(J75&gt;3,"",IF(J75&gt;3,"",""))))</f>
        <v/>
      </c>
      <c r="BR75" s="31">
        <f>IF(J75&gt;19,BQ75,IF(J75&gt;11,BP75,IF(J75&gt;3,BO75,IF(J75=0,"",IF(J75&gt;3,"",BN75)))))</f>
        <v>3</v>
      </c>
      <c r="BS75" s="20" t="s">
        <v>16</v>
      </c>
      <c r="BT75" s="31" t="str">
        <f>IF(J75&gt;20,"",IF(J75&gt;13,"",IF(J75&gt;3,"",2)))</f>
        <v/>
      </c>
      <c r="BU75" s="31">
        <f>IF(J75&gt;20,"",IF(J75&gt;13,"",IF(J75&gt;3,3,IF(J75&gt;3,"",""))))</f>
        <v>3</v>
      </c>
      <c r="BV75" s="31" t="str">
        <f>IF(J75&gt;20,"",IF(J75&gt;13,4,IF(J75&gt;3,"",IF(J75&gt;3,"",""))))</f>
        <v/>
      </c>
      <c r="BW75" s="31" t="str">
        <f>IF(J75&gt;20,5,IF(J75&gt;13,"",IF(J75&gt;3,"",IF(J75&gt;3,"",""))))</f>
        <v/>
      </c>
      <c r="BX75" s="31">
        <f>IF(J75&gt;20,BW75,IF(J75&gt;13,BV75,IF(J75&gt;3,BU75,IF(J75=0,"",IF(J75&gt;3,"",BT75)))))</f>
        <v>3</v>
      </c>
      <c r="BY75" s="20" t="s">
        <v>35</v>
      </c>
      <c r="BZ75" s="31" t="str">
        <f>IF(J75&gt;20,"",IF(J75&gt;13,"",IF(J75&gt;3,"",2)))</f>
        <v/>
      </c>
      <c r="CA75" s="31">
        <f>IF(J75&gt;20,"",IF(J75&gt;13,"",IF(J75&gt;3,3,IF(J75&gt;3,"",""))))</f>
        <v>3</v>
      </c>
      <c r="CB75" s="31" t="str">
        <f>IF(J75&gt;20,"",IF(J75&gt;13,4,IF(J75&gt;3,"",IF(J75&gt;3,"",""))))</f>
        <v/>
      </c>
      <c r="CC75" s="31" t="str">
        <f>IF(J75&gt;20,5,IF(J75&gt;13,"",IF(J75&gt;3,"",IF(J75&gt;3,"",""))))</f>
        <v/>
      </c>
      <c r="CD75" s="31">
        <f>IF(J75&gt;20,CC75,IF(J75&gt;13,CB75,IF(J75&gt;3,CA75,IF(J75=0,"",IF(J75&gt;3,"",BZ75)))))</f>
        <v>3</v>
      </c>
      <c r="CE75" s="20" t="s">
        <v>29</v>
      </c>
      <c r="CF75" s="31" t="str">
        <f>IF(J75&gt;20,"",IF(J75&gt;13,"",IF(J75&gt;3,"",2)))</f>
        <v/>
      </c>
      <c r="CG75" s="31">
        <f>IF(J75&gt;20,"",IF(J75&gt;13,"",IF(J75&gt;3,3,IF(J75&gt;3,"",""))))</f>
        <v>3</v>
      </c>
      <c r="CH75" s="31" t="str">
        <f>IF(J75&gt;20,"",IF(J75&gt;13,4,IF(J75&gt;3,"",IF(J75&gt;3,"",""))))</f>
        <v/>
      </c>
      <c r="CI75" s="31" t="str">
        <f>IF(J75&gt;20,5,IF(J75&gt;13,"",IF(J75&gt;3,"",IF(J75&gt;3,"",""))))</f>
        <v/>
      </c>
      <c r="CJ75" s="31">
        <f>IF(J75&gt;20,CI75,IF(J75&gt;13,CH75,IF(J75&gt;3,CG75,IF(J75=0,"",IF(J75&gt;3,"",CF75)))))</f>
        <v>3</v>
      </c>
      <c r="CK75" s="20" t="s">
        <v>36</v>
      </c>
      <c r="CL75" s="31" t="str">
        <f>IF(J75&gt;20,"",IF(J75&gt;13,"",IF(J75&gt;3,"",2)))</f>
        <v/>
      </c>
      <c r="CM75" s="31">
        <f>IF(J75&gt;20,"",IF(J75&gt;13,"",IF(J75&gt;3,3,IF(J75&gt;3,"",""))))</f>
        <v>3</v>
      </c>
      <c r="CN75" s="31" t="str">
        <f>IF(J75&gt;20,"",IF(J75&gt;13,4,IF(J75&gt;3,"",IF(J75&gt;3,"",""))))</f>
        <v/>
      </c>
      <c r="CO75" s="31" t="str">
        <f>IF(J75&gt;20,5,IF(J75&gt;13,"",IF(J75&gt;3,"",IF(J75&gt;3,"",""))))</f>
        <v/>
      </c>
      <c r="CP75" s="31">
        <f>IF(J75&gt;20,CO75,IF(J75&gt;13,CN75,IF(J75&gt;3,CM75,IF(J75=0,"",IF(J75&gt;3,"",CL75)))))</f>
        <v>3</v>
      </c>
      <c r="CQ75" s="21">
        <f>K75-F75</f>
        <v>44</v>
      </c>
      <c r="CR75" s="22" t="str">
        <f>IF(CQ75=0," ",IF(CQ75&gt;=50, "",IF(D75="ж","не прошла",IF(D75="м","не прошёл"))))</f>
        <v>не прошла</v>
      </c>
    </row>
    <row r="76" spans="1:96" ht="15" x14ac:dyDescent="0.25">
      <c r="A76" s="23">
        <f>'[1]Впишите фамилии!'!J71</f>
        <v>12</v>
      </c>
      <c r="B76" s="24" t="str">
        <f>'[1]Впишите фамилии!'!K71</f>
        <v>в</v>
      </c>
      <c r="C76" s="23" t="str">
        <f>'[1]Впишите фамилии!'!L71</f>
        <v>Рахимбердинова Гульмира</v>
      </c>
      <c r="D76" s="23" t="str">
        <f>'[1]Впишите фамилии!'!M71</f>
        <v>ж</v>
      </c>
      <c r="E76" s="38">
        <v>17</v>
      </c>
      <c r="F76" s="38">
        <v>18</v>
      </c>
      <c r="G76" s="38">
        <v>8</v>
      </c>
      <c r="H76" s="38">
        <v>11</v>
      </c>
      <c r="I76" s="39" t="s">
        <v>37</v>
      </c>
      <c r="J76" s="38">
        <v>15</v>
      </c>
      <c r="K76" s="34">
        <f>E76+F76+G76+H76+J76</f>
        <v>69</v>
      </c>
      <c r="L76" s="30">
        <f>IF(E76&gt;20,AK76,IF(E76&gt;13,AJ76,IF(E76=0,"",IF(E76&gt;3,AI76,IF(E76&gt;3,"",AH76)))))</f>
        <v>4</v>
      </c>
      <c r="M76" s="30">
        <f>IF(F76&gt;17,AP76,IF(F76&gt;11,AO76,IF(F76&gt;3,AN76,IF(F76=0,"",IF(F76&gt;3,"",AM76)))))</f>
        <v>5</v>
      </c>
      <c r="N76" s="30">
        <f>IF(G76&gt;20,AU76,IF(G76&gt;13,AT76,IF(G76&gt;3,AS76,IF(G76=0,"",IF(G76&gt;3,"",AR76)))))</f>
        <v>3</v>
      </c>
      <c r="O76" s="30">
        <f>IF(H76&gt;19,AZ76,IF(H76&gt;11,AY76,IF(H76&gt;3,AX76,IF(H76=0,"",IF(H76&gt;3,"",AW76)))))</f>
        <v>3</v>
      </c>
      <c r="P76" s="30">
        <f>IF(I76="физика",BL76,IF(I76="биология",BF76,IF(I76="химия",BR76,IF(I76="литература",BX76,IF(I76="вс.история",CD76,IF(I76="география",CJ76,IF(I76="иностранный",CP76,"")))))))</f>
        <v>4</v>
      </c>
      <c r="Q76" s="19" t="str">
        <f>IF(I76="биология",J76," " )</f>
        <v xml:space="preserve"> </v>
      </c>
      <c r="R76" s="20" t="str">
        <f>IF(I76="физика",J76," " )</f>
        <v xml:space="preserve"> </v>
      </c>
      <c r="S76" s="20" t="str">
        <f>IF(I76="химия",J76," " )</f>
        <v xml:space="preserve"> </v>
      </c>
      <c r="T76" s="20" t="str">
        <f>IF(I76="литература",J76," " )</f>
        <v xml:space="preserve"> </v>
      </c>
      <c r="U76" s="20" t="str">
        <f>IF(I76="вс.история",J76," " )</f>
        <v xml:space="preserve"> </v>
      </c>
      <c r="V76" s="20" t="str">
        <f>IF(I76="география",J76," " )</f>
        <v xml:space="preserve"> </v>
      </c>
      <c r="W76" s="20">
        <f>IF(I76="иностранный",J76," " )</f>
        <v>15</v>
      </c>
      <c r="X76" s="31" t="str">
        <f t="shared" si="14"/>
        <v/>
      </c>
      <c r="Y76" s="31" t="str">
        <f t="shared" si="15"/>
        <v/>
      </c>
      <c r="Z76" s="31">
        <f t="shared" si="16"/>
        <v>1</v>
      </c>
      <c r="AA76" s="31" t="str">
        <f t="shared" si="17"/>
        <v/>
      </c>
      <c r="AB76" s="31" t="str">
        <f t="shared" si="18"/>
        <v/>
      </c>
      <c r="AC76" s="31" t="str">
        <f t="shared" si="19"/>
        <v/>
      </c>
      <c r="AD76" s="31" t="str">
        <f t="shared" si="20"/>
        <v/>
      </c>
      <c r="AG76" s="20" t="s">
        <v>30</v>
      </c>
      <c r="AH76" s="31" t="str">
        <f>IF(E76&gt;20,"",IF(E76&gt;13,"",IF(E76&gt;3,"",2)))</f>
        <v/>
      </c>
      <c r="AI76" s="31" t="str">
        <f>IF(E76&gt;20,"",IF(E76&gt;13,"",IF(E76&gt;3,3,IF(E76&gt;3,"",""))))</f>
        <v/>
      </c>
      <c r="AJ76" s="31">
        <f>IF(E76&gt;20,"",IF(E76&gt;13,4,IF(E76&gt;3,"",IF(E76&gt;3,"",""))))</f>
        <v>4</v>
      </c>
      <c r="AK76" s="31" t="str">
        <f>IF(E76&gt;20,5,IF(E76&gt;13,"",IF(E76&gt;3,"",IF(E76&gt;3,"",""))))</f>
        <v/>
      </c>
      <c r="AL76" s="20" t="s">
        <v>31</v>
      </c>
      <c r="AM76" s="31" t="str">
        <f>IF(F76&gt;17,"",IF(F76&gt;11,"",IF(F76&gt;3,"",2)))</f>
        <v/>
      </c>
      <c r="AN76" s="31" t="str">
        <f>IF(F76&gt;17,"",IF(F76&gt;11,"",IF(F76&gt;3,3,IF(F76&gt;3,"",""))))</f>
        <v/>
      </c>
      <c r="AO76" s="31" t="str">
        <f>IF(F76&gt;17,"",IF(F76&gt;11,4,IF(F76&gt;3,"",IF(F76&gt;3,"",""))))</f>
        <v/>
      </c>
      <c r="AP76" s="31">
        <f>IF(F76&gt;17,5,IF(F76&gt;11,"",IF(F76&gt;3,"",IF(F76&gt;3,"",""))))</f>
        <v>5</v>
      </c>
      <c r="AQ76" s="20" t="s">
        <v>32</v>
      </c>
      <c r="AR76" s="31" t="str">
        <f>IF(G76&gt;20,"",IF(G76&gt;13,"",IF(G76&gt;3,"",2)))</f>
        <v/>
      </c>
      <c r="AS76" s="31">
        <f>IF(G76&gt;20,"",IF(G76&gt;13,"",IF(G76&gt;3,3,IF(G76&gt;3,"",""))))</f>
        <v>3</v>
      </c>
      <c r="AT76" s="31" t="str">
        <f>IF(G76&gt;20,"",IF(G76&gt;13,4,IF(G76&gt;3,"",IF(G76&gt;3,"",""))))</f>
        <v/>
      </c>
      <c r="AU76" s="31" t="str">
        <f>IF(G76&gt;20,5,IF(G76&gt;13,"",IF(G76&gt;3,"",IF(G76&gt;3,"",""))))</f>
        <v/>
      </c>
      <c r="AV76" s="20" t="s">
        <v>33</v>
      </c>
      <c r="AW76" s="31" t="str">
        <f>IF(H76&gt;19,"",IF(H76&gt;11,"",IF(H76&gt;3,"",2)))</f>
        <v/>
      </c>
      <c r="AX76" s="31">
        <f>IF(H76&gt;19,"",IF(H76&gt;11,"",IF(H76&gt;3,3,IF(H76&gt;3,"",""))))</f>
        <v>3</v>
      </c>
      <c r="AY76" s="31" t="str">
        <f>IF(H76&gt;19,"",IF(H76&gt;11,4,IF(H76&gt;3,"",IF(H76&gt;3,"",""))))</f>
        <v/>
      </c>
      <c r="AZ76" s="31" t="str">
        <f>IF(H76&gt;19,5,IF(H76&gt;11,"",IF(H76&gt;3,"",IF(H76&gt;3,"",""))))</f>
        <v/>
      </c>
      <c r="BA76" s="20" t="s">
        <v>34</v>
      </c>
      <c r="BB76" s="31" t="str">
        <f>IF(J76&gt;20,"",IF(J76&gt;13,"",IF(J76&gt;3,"",2)))</f>
        <v/>
      </c>
      <c r="BC76" s="31" t="str">
        <f>IF(J76&gt;20,"",IF(J76&gt;13,"",IF(J76&gt;3,3,IF(J76&gt;3,"",""))))</f>
        <v/>
      </c>
      <c r="BD76" s="31">
        <f>IF(J76&gt;20,"",IF(J76&gt;13,4,IF(J76&gt;3,"",IF(J76&gt;3,"",""))))</f>
        <v>4</v>
      </c>
      <c r="BE76" s="31" t="str">
        <f>IF(J76&gt;20,5,IF(J76&gt;13,"",IF(J76&gt;3,"",IF(J76&gt;3,"",""))))</f>
        <v/>
      </c>
      <c r="BF76" s="31">
        <f>IF(J76&gt;20,BE76,IF(J76&gt;13,BD76,IF(J76&gt;3,BC76,IF(J76=0,"",IF(J76&gt;3,"",BB76)))))</f>
        <v>4</v>
      </c>
      <c r="BG76" s="20" t="s">
        <v>14</v>
      </c>
      <c r="BH76" s="31" t="str">
        <f>IF(J76&gt;19,"",IF(J76&gt;11,"",IF(J76&gt;3,"",2)))</f>
        <v/>
      </c>
      <c r="BI76" s="31" t="str">
        <f>IF(J76&gt;19,"",IF(J76&gt;11,"",IF(J76&gt;3,3,IF(J76&gt;3,"",""))))</f>
        <v/>
      </c>
      <c r="BJ76" s="31">
        <f>IF(J76&gt;19,"",IF(J76&gt;11,4,IF(J76&gt;3,"",IF(J76&gt;3,"",""))))</f>
        <v>4</v>
      </c>
      <c r="BK76" s="31" t="str">
        <f>IF(J76&gt;19,5,IF(J76&gt;11,"",IF(J76&gt;3,"",IF(J76&gt;3,"",""))))</f>
        <v/>
      </c>
      <c r="BL76" s="31">
        <f>IF(J76&gt;19,BK76,IF(J76&gt;11,BJ76,IF(J76&gt;3,BI76,IF(J76=0,"",IF(J76&gt;3,"",BH76)))))</f>
        <v>4</v>
      </c>
      <c r="BM76" s="20" t="s">
        <v>15</v>
      </c>
      <c r="BN76" s="31" t="str">
        <f>IF(J76&gt;19,"",IF(J76&gt;11,"",IF(J76&gt;3,"",2)))</f>
        <v/>
      </c>
      <c r="BO76" s="31" t="str">
        <f>IF(J76&gt;19,"",IF(J76&gt;11,"",IF(J76&gt;3,3,IF(J76&gt;3,"",""))))</f>
        <v/>
      </c>
      <c r="BP76" s="31">
        <f>IF(J76&gt;19,"",IF(J76&gt;11,4,IF(J76&gt;3,"",IF(J76&gt;3,"",""))))</f>
        <v>4</v>
      </c>
      <c r="BQ76" s="31" t="str">
        <f>IF(J76&gt;19,5,IF(J76&gt;11,"",IF(J76&gt;3,"",IF(J76&gt;3,"",""))))</f>
        <v/>
      </c>
      <c r="BR76" s="31">
        <f>IF(J76&gt;19,BQ76,IF(J76&gt;11,BP76,IF(J76&gt;3,BO76,IF(J76=0,"",IF(J76&gt;3,"",BN76)))))</f>
        <v>4</v>
      </c>
      <c r="BS76" s="20" t="s">
        <v>16</v>
      </c>
      <c r="BT76" s="31" t="str">
        <f>IF(J76&gt;20,"",IF(J76&gt;13,"",IF(J76&gt;3,"",2)))</f>
        <v/>
      </c>
      <c r="BU76" s="31" t="str">
        <f>IF(J76&gt;20,"",IF(J76&gt;13,"",IF(J76&gt;3,3,IF(J76&gt;3,"",""))))</f>
        <v/>
      </c>
      <c r="BV76" s="31">
        <f>IF(J76&gt;20,"",IF(J76&gt;13,4,IF(J76&gt;3,"",IF(J76&gt;3,"",""))))</f>
        <v>4</v>
      </c>
      <c r="BW76" s="31" t="str">
        <f>IF(J76&gt;20,5,IF(J76&gt;13,"",IF(J76&gt;3,"",IF(J76&gt;3,"",""))))</f>
        <v/>
      </c>
      <c r="BX76" s="31">
        <f>IF(J76&gt;20,BW76,IF(J76&gt;13,BV76,IF(J76&gt;3,BU76,IF(J76=0,"",IF(J76&gt;3,"",BT76)))))</f>
        <v>4</v>
      </c>
      <c r="BY76" s="20" t="s">
        <v>35</v>
      </c>
      <c r="BZ76" s="31" t="str">
        <f>IF(J76&gt;20,"",IF(J76&gt;13,"",IF(J76&gt;3,"",2)))</f>
        <v/>
      </c>
      <c r="CA76" s="31" t="str">
        <f>IF(J76&gt;20,"",IF(J76&gt;13,"",IF(J76&gt;3,3,IF(J76&gt;3,"",""))))</f>
        <v/>
      </c>
      <c r="CB76" s="31">
        <f>IF(J76&gt;20,"",IF(J76&gt;13,4,IF(J76&gt;3,"",IF(J76&gt;3,"",""))))</f>
        <v>4</v>
      </c>
      <c r="CC76" s="31" t="str">
        <f>IF(J76&gt;20,5,IF(J76&gt;13,"",IF(J76&gt;3,"",IF(J76&gt;3,"",""))))</f>
        <v/>
      </c>
      <c r="CD76" s="31">
        <f>IF(J76&gt;20,CC76,IF(J76&gt;13,CB76,IF(J76&gt;3,CA76,IF(J76=0,"",IF(J76&gt;3,"",BZ76)))))</f>
        <v>4</v>
      </c>
      <c r="CE76" s="20" t="s">
        <v>29</v>
      </c>
      <c r="CF76" s="31" t="str">
        <f>IF(J76&gt;20,"",IF(J76&gt;13,"",IF(J76&gt;3,"",2)))</f>
        <v/>
      </c>
      <c r="CG76" s="31" t="str">
        <f>IF(J76&gt;20,"",IF(J76&gt;13,"",IF(J76&gt;3,3,IF(J76&gt;3,"",""))))</f>
        <v/>
      </c>
      <c r="CH76" s="31">
        <f>IF(J76&gt;20,"",IF(J76&gt;13,4,IF(J76&gt;3,"",IF(J76&gt;3,"",""))))</f>
        <v>4</v>
      </c>
      <c r="CI76" s="31" t="str">
        <f>IF(J76&gt;20,5,IF(J76&gt;13,"",IF(J76&gt;3,"",IF(J76&gt;3,"",""))))</f>
        <v/>
      </c>
      <c r="CJ76" s="31">
        <f>IF(J76&gt;20,CI76,IF(J76&gt;13,CH76,IF(J76&gt;3,CG76,IF(J76=0,"",IF(J76&gt;3,"",CF76)))))</f>
        <v>4</v>
      </c>
      <c r="CK76" s="20" t="s">
        <v>36</v>
      </c>
      <c r="CL76" s="31" t="str">
        <f>IF(J76&gt;20,"",IF(J76&gt;13,"",IF(J76&gt;3,"",2)))</f>
        <v/>
      </c>
      <c r="CM76" s="31" t="str">
        <f>IF(J76&gt;20,"",IF(J76&gt;13,"",IF(J76&gt;3,3,IF(J76&gt;3,"",""))))</f>
        <v/>
      </c>
      <c r="CN76" s="31">
        <f>IF(J76&gt;20,"",IF(J76&gt;13,4,IF(J76&gt;3,"",IF(J76&gt;3,"",""))))</f>
        <v>4</v>
      </c>
      <c r="CO76" s="31" t="str">
        <f>IF(J76&gt;20,5,IF(J76&gt;13,"",IF(J76&gt;3,"",IF(J76&gt;3,"",""))))</f>
        <v/>
      </c>
      <c r="CP76" s="31">
        <f>IF(J76&gt;20,CO76,IF(J76&gt;13,CN76,IF(J76&gt;3,CM76,IF(J76=0,"",IF(J76&gt;3,"",CL76)))))</f>
        <v>4</v>
      </c>
      <c r="CQ76" s="21">
        <f>K76-F76</f>
        <v>51</v>
      </c>
      <c r="CR76" s="22" t="str">
        <f>IF(CQ76=0," ",IF(CQ76&gt;=50, "",IF(D76="ж","не прошла",IF(D76="м","не прошёл"))))</f>
        <v/>
      </c>
    </row>
    <row r="77" spans="1:96" ht="15" x14ac:dyDescent="0.25">
      <c r="A77" s="23">
        <f>'[1]Впишите фамилии!'!J72</f>
        <v>13</v>
      </c>
      <c r="B77" s="24" t="str">
        <f>'[1]Впишите фамилии!'!K72</f>
        <v>в</v>
      </c>
      <c r="C77" s="23" t="str">
        <f>'[1]Впишите фамилии!'!L72</f>
        <v>Семенова Екатерина</v>
      </c>
      <c r="D77" s="23" t="str">
        <f>'[1]Впишите фамилии!'!M72</f>
        <v>ж</v>
      </c>
      <c r="E77" s="38">
        <v>9</v>
      </c>
      <c r="F77" s="38">
        <v>13</v>
      </c>
      <c r="G77" s="38">
        <v>9</v>
      </c>
      <c r="H77" s="38">
        <v>9</v>
      </c>
      <c r="I77" s="39" t="s">
        <v>34</v>
      </c>
      <c r="J77" s="38">
        <v>9</v>
      </c>
      <c r="K77" s="34">
        <f>E77+F77+G77+H77+J77</f>
        <v>49</v>
      </c>
      <c r="L77" s="30">
        <f>IF(E77&gt;20,AK77,IF(E77&gt;13,AJ77,IF(E77=0,"",IF(E77&gt;3,AI77,IF(E77&gt;3,"",AH77)))))</f>
        <v>3</v>
      </c>
      <c r="M77" s="30">
        <f>IF(F77&gt;17,AP77,IF(F77&gt;11,AO77,IF(F77&gt;3,AN77,IF(F77=0,"",IF(F77&gt;3,"",AM77)))))</f>
        <v>4</v>
      </c>
      <c r="N77" s="30">
        <f>IF(G77&gt;20,AU77,IF(G77&gt;13,AT77,IF(G77&gt;3,AS77,IF(G77=0,"",IF(G77&gt;3,"",AR77)))))</f>
        <v>3</v>
      </c>
      <c r="O77" s="30">
        <f>IF(H77&gt;19,AZ77,IF(H77&gt;11,AY77,IF(H77&gt;3,AX77,IF(H77=0,"",IF(H77&gt;3,"",AW77)))))</f>
        <v>3</v>
      </c>
      <c r="P77" s="30">
        <f>IF(I77="физика",BL77,IF(I77="биология",BF77,IF(I77="химия",BR77,IF(I77="литература",BX77,IF(I77="вс.история",CD77,IF(I77="география",CJ77,IF(I77="иностранный",CP77,"")))))))</f>
        <v>3</v>
      </c>
      <c r="Q77" s="19">
        <f>IF(I77="биология",J77," " )</f>
        <v>9</v>
      </c>
      <c r="R77" s="20" t="str">
        <f>IF(I77="физика",J77," " )</f>
        <v xml:space="preserve"> </v>
      </c>
      <c r="S77" s="20" t="str">
        <f>IF(I77="химия",J77," " )</f>
        <v xml:space="preserve"> </v>
      </c>
      <c r="T77" s="20" t="str">
        <f>IF(I77="литература",J77," " )</f>
        <v xml:space="preserve"> </v>
      </c>
      <c r="U77" s="20" t="str">
        <f>IF(I77="вс.история",J77," " )</f>
        <v xml:space="preserve"> </v>
      </c>
      <c r="V77" s="20" t="str">
        <f>IF(I77="география",J77," " )</f>
        <v xml:space="preserve"> </v>
      </c>
      <c r="W77" s="20" t="str">
        <f>IF(I77="иностранный",J77," " )</f>
        <v xml:space="preserve"> </v>
      </c>
      <c r="X77" s="31">
        <f t="shared" si="14"/>
        <v>1</v>
      </c>
      <c r="Y77" s="31" t="str">
        <f t="shared" si="15"/>
        <v/>
      </c>
      <c r="Z77" s="31" t="str">
        <f t="shared" si="16"/>
        <v/>
      </c>
      <c r="AA77" s="31" t="str">
        <f t="shared" si="17"/>
        <v/>
      </c>
      <c r="AB77" s="31" t="str">
        <f t="shared" si="18"/>
        <v/>
      </c>
      <c r="AC77" s="31" t="str">
        <f t="shared" si="19"/>
        <v/>
      </c>
      <c r="AD77" s="31" t="str">
        <f t="shared" si="20"/>
        <v/>
      </c>
      <c r="AG77" s="20" t="s">
        <v>30</v>
      </c>
      <c r="AH77" s="31" t="str">
        <f>IF(E77&gt;20,"",IF(E77&gt;13,"",IF(E77&gt;3,"",2)))</f>
        <v/>
      </c>
      <c r="AI77" s="31">
        <f>IF(E77&gt;20,"",IF(E77&gt;13,"",IF(E77&gt;3,3,IF(E77&gt;3,"",""))))</f>
        <v>3</v>
      </c>
      <c r="AJ77" s="31" t="str">
        <f>IF(E77&gt;20,"",IF(E77&gt;13,4,IF(E77&gt;3,"",IF(E77&gt;3,"",""))))</f>
        <v/>
      </c>
      <c r="AK77" s="31" t="str">
        <f>IF(E77&gt;20,5,IF(E77&gt;13,"",IF(E77&gt;3,"",IF(E77&gt;3,"",""))))</f>
        <v/>
      </c>
      <c r="AL77" s="20" t="s">
        <v>31</v>
      </c>
      <c r="AM77" s="31" t="str">
        <f>IF(F77&gt;17,"",IF(F77&gt;11,"",IF(F77&gt;3,"",2)))</f>
        <v/>
      </c>
      <c r="AN77" s="31" t="str">
        <f>IF(F77&gt;17,"",IF(F77&gt;11,"",IF(F77&gt;3,3,IF(F77&gt;3,"",""))))</f>
        <v/>
      </c>
      <c r="AO77" s="31">
        <f>IF(F77&gt;17,"",IF(F77&gt;11,4,IF(F77&gt;3,"",IF(F77&gt;3,"",""))))</f>
        <v>4</v>
      </c>
      <c r="AP77" s="31" t="str">
        <f>IF(F77&gt;17,5,IF(F77&gt;11,"",IF(F77&gt;3,"",IF(F77&gt;3,"",""))))</f>
        <v/>
      </c>
      <c r="AQ77" s="20" t="s">
        <v>32</v>
      </c>
      <c r="AR77" s="31" t="str">
        <f>IF(G77&gt;20,"",IF(G77&gt;13,"",IF(G77&gt;3,"",2)))</f>
        <v/>
      </c>
      <c r="AS77" s="31">
        <f>IF(G77&gt;20,"",IF(G77&gt;13,"",IF(G77&gt;3,3,IF(G77&gt;3,"",""))))</f>
        <v>3</v>
      </c>
      <c r="AT77" s="31" t="str">
        <f>IF(G77&gt;20,"",IF(G77&gt;13,4,IF(G77&gt;3,"",IF(G77&gt;3,"",""))))</f>
        <v/>
      </c>
      <c r="AU77" s="31" t="str">
        <f>IF(G77&gt;20,5,IF(G77&gt;13,"",IF(G77&gt;3,"",IF(G77&gt;3,"",""))))</f>
        <v/>
      </c>
      <c r="AV77" s="20" t="s">
        <v>33</v>
      </c>
      <c r="AW77" s="31" t="str">
        <f>IF(H77&gt;19,"",IF(H77&gt;11,"",IF(H77&gt;3,"",2)))</f>
        <v/>
      </c>
      <c r="AX77" s="31">
        <f>IF(H77&gt;19,"",IF(H77&gt;11,"",IF(H77&gt;3,3,IF(H77&gt;3,"",""))))</f>
        <v>3</v>
      </c>
      <c r="AY77" s="31" t="str">
        <f>IF(H77&gt;19,"",IF(H77&gt;11,4,IF(H77&gt;3,"",IF(H77&gt;3,"",""))))</f>
        <v/>
      </c>
      <c r="AZ77" s="31" t="str">
        <f>IF(H77&gt;19,5,IF(H77&gt;11,"",IF(H77&gt;3,"",IF(H77&gt;3,"",""))))</f>
        <v/>
      </c>
      <c r="BA77" s="20" t="s">
        <v>34</v>
      </c>
      <c r="BB77" s="31" t="str">
        <f>IF(J77&gt;20,"",IF(J77&gt;13,"",IF(J77&gt;3,"",2)))</f>
        <v/>
      </c>
      <c r="BC77" s="31">
        <f>IF(J77&gt;20,"",IF(J77&gt;13,"",IF(J77&gt;3,3,IF(J77&gt;3,"",""))))</f>
        <v>3</v>
      </c>
      <c r="BD77" s="31" t="str">
        <f>IF(J77&gt;20,"",IF(J77&gt;13,4,IF(J77&gt;3,"",IF(J77&gt;3,"",""))))</f>
        <v/>
      </c>
      <c r="BE77" s="31" t="str">
        <f>IF(J77&gt;20,5,IF(J77&gt;13,"",IF(J77&gt;3,"",IF(J77&gt;3,"",""))))</f>
        <v/>
      </c>
      <c r="BF77" s="31">
        <f>IF(J77&gt;20,BE77,IF(J77&gt;13,BD77,IF(J77&gt;3,BC77,IF(J77=0,"",IF(J77&gt;3,"",BB77)))))</f>
        <v>3</v>
      </c>
      <c r="BG77" s="20" t="s">
        <v>14</v>
      </c>
      <c r="BH77" s="31" t="str">
        <f>IF(J77&gt;19,"",IF(J77&gt;11,"",IF(J77&gt;3,"",2)))</f>
        <v/>
      </c>
      <c r="BI77" s="31">
        <f>IF(J77&gt;19,"",IF(J77&gt;11,"",IF(J77&gt;3,3,IF(J77&gt;3,"",""))))</f>
        <v>3</v>
      </c>
      <c r="BJ77" s="31" t="str">
        <f>IF(J77&gt;19,"",IF(J77&gt;11,4,IF(J77&gt;3,"",IF(J77&gt;3,"",""))))</f>
        <v/>
      </c>
      <c r="BK77" s="31" t="str">
        <f>IF(J77&gt;19,5,IF(J77&gt;11,"",IF(J77&gt;3,"",IF(J77&gt;3,"",""))))</f>
        <v/>
      </c>
      <c r="BL77" s="31">
        <f>IF(J77&gt;19,BK77,IF(J77&gt;11,BJ77,IF(J77&gt;3,BI77,IF(J77=0,"",IF(J77&gt;3,"",BH77)))))</f>
        <v>3</v>
      </c>
      <c r="BM77" s="20" t="s">
        <v>15</v>
      </c>
      <c r="BN77" s="31" t="str">
        <f>IF(J77&gt;19,"",IF(J77&gt;11,"",IF(J77&gt;3,"",2)))</f>
        <v/>
      </c>
      <c r="BO77" s="31">
        <f>IF(J77&gt;19,"",IF(J77&gt;11,"",IF(J77&gt;3,3,IF(J77&gt;3,"",""))))</f>
        <v>3</v>
      </c>
      <c r="BP77" s="31" t="str">
        <f>IF(J77&gt;19,"",IF(J77&gt;11,4,IF(J77&gt;3,"",IF(J77&gt;3,"",""))))</f>
        <v/>
      </c>
      <c r="BQ77" s="31" t="str">
        <f>IF(J77&gt;19,5,IF(J77&gt;11,"",IF(J77&gt;3,"",IF(J77&gt;3,"",""))))</f>
        <v/>
      </c>
      <c r="BR77" s="31">
        <f>IF(J77&gt;19,BQ77,IF(J77&gt;11,BP77,IF(J77&gt;3,BO77,IF(J77=0,"",IF(J77&gt;3,"",BN77)))))</f>
        <v>3</v>
      </c>
      <c r="BS77" s="20" t="s">
        <v>16</v>
      </c>
      <c r="BT77" s="31" t="str">
        <f>IF(J77&gt;20,"",IF(J77&gt;13,"",IF(J77&gt;3,"",2)))</f>
        <v/>
      </c>
      <c r="BU77" s="31">
        <f>IF(J77&gt;20,"",IF(J77&gt;13,"",IF(J77&gt;3,3,IF(J77&gt;3,"",""))))</f>
        <v>3</v>
      </c>
      <c r="BV77" s="31" t="str">
        <f>IF(J77&gt;20,"",IF(J77&gt;13,4,IF(J77&gt;3,"",IF(J77&gt;3,"",""))))</f>
        <v/>
      </c>
      <c r="BW77" s="31" t="str">
        <f>IF(J77&gt;20,5,IF(J77&gt;13,"",IF(J77&gt;3,"",IF(J77&gt;3,"",""))))</f>
        <v/>
      </c>
      <c r="BX77" s="31">
        <f>IF(J77&gt;20,BW77,IF(J77&gt;13,BV77,IF(J77&gt;3,BU77,IF(J77=0,"",IF(J77&gt;3,"",BT77)))))</f>
        <v>3</v>
      </c>
      <c r="BY77" s="20" t="s">
        <v>35</v>
      </c>
      <c r="BZ77" s="31" t="str">
        <f>IF(J77&gt;20,"",IF(J77&gt;13,"",IF(J77&gt;3,"",2)))</f>
        <v/>
      </c>
      <c r="CA77" s="31">
        <f>IF(J77&gt;20,"",IF(J77&gt;13,"",IF(J77&gt;3,3,IF(J77&gt;3,"",""))))</f>
        <v>3</v>
      </c>
      <c r="CB77" s="31" t="str">
        <f>IF(J77&gt;20,"",IF(J77&gt;13,4,IF(J77&gt;3,"",IF(J77&gt;3,"",""))))</f>
        <v/>
      </c>
      <c r="CC77" s="31" t="str">
        <f>IF(J77&gt;20,5,IF(J77&gt;13,"",IF(J77&gt;3,"",IF(J77&gt;3,"",""))))</f>
        <v/>
      </c>
      <c r="CD77" s="31">
        <f>IF(J77&gt;20,CC77,IF(J77&gt;13,CB77,IF(J77&gt;3,CA77,IF(J77=0,"",IF(J77&gt;3,"",BZ77)))))</f>
        <v>3</v>
      </c>
      <c r="CE77" s="20" t="s">
        <v>29</v>
      </c>
      <c r="CF77" s="31" t="str">
        <f>IF(J77&gt;20,"",IF(J77&gt;13,"",IF(J77&gt;3,"",2)))</f>
        <v/>
      </c>
      <c r="CG77" s="31">
        <f>IF(J77&gt;20,"",IF(J77&gt;13,"",IF(J77&gt;3,3,IF(J77&gt;3,"",""))))</f>
        <v>3</v>
      </c>
      <c r="CH77" s="31" t="str">
        <f>IF(J77&gt;20,"",IF(J77&gt;13,4,IF(J77&gt;3,"",IF(J77&gt;3,"",""))))</f>
        <v/>
      </c>
      <c r="CI77" s="31" t="str">
        <f>IF(J77&gt;20,5,IF(J77&gt;13,"",IF(J77&gt;3,"",IF(J77&gt;3,"",""))))</f>
        <v/>
      </c>
      <c r="CJ77" s="31">
        <f>IF(J77&gt;20,CI77,IF(J77&gt;13,CH77,IF(J77&gt;3,CG77,IF(J77=0,"",IF(J77&gt;3,"",CF77)))))</f>
        <v>3</v>
      </c>
      <c r="CK77" s="20" t="s">
        <v>36</v>
      </c>
      <c r="CL77" s="31" t="str">
        <f>IF(J77&gt;20,"",IF(J77&gt;13,"",IF(J77&gt;3,"",2)))</f>
        <v/>
      </c>
      <c r="CM77" s="31">
        <f>IF(J77&gt;20,"",IF(J77&gt;13,"",IF(J77&gt;3,3,IF(J77&gt;3,"",""))))</f>
        <v>3</v>
      </c>
      <c r="CN77" s="31" t="str">
        <f>IF(J77&gt;20,"",IF(J77&gt;13,4,IF(J77&gt;3,"",IF(J77&gt;3,"",""))))</f>
        <v/>
      </c>
      <c r="CO77" s="31" t="str">
        <f>IF(J77&gt;20,5,IF(J77&gt;13,"",IF(J77&gt;3,"",IF(J77&gt;3,"",""))))</f>
        <v/>
      </c>
      <c r="CP77" s="31">
        <f>IF(J77&gt;20,CO77,IF(J77&gt;13,CN77,IF(J77&gt;3,CM77,IF(J77=0,"",IF(J77&gt;3,"",CL77)))))</f>
        <v>3</v>
      </c>
      <c r="CQ77" s="21">
        <f>K77-F77</f>
        <v>36</v>
      </c>
      <c r="CR77" s="22" t="str">
        <f>IF(CQ77=0," ",IF(CQ77&gt;=50, "",IF(D77="ж","не прошла",IF(D77="м","не прошёл"))))</f>
        <v>не прошла</v>
      </c>
    </row>
    <row r="78" spans="1:96" ht="15" x14ac:dyDescent="0.25">
      <c r="A78" s="23">
        <f>'[1]Впишите фамилии!'!J73</f>
        <v>14</v>
      </c>
      <c r="B78" s="24" t="str">
        <f>'[1]Впишите фамилии!'!K73</f>
        <v>в</v>
      </c>
      <c r="C78" s="23" t="str">
        <f>'[1]Впишите фамилии!'!L73</f>
        <v>Солдатова Алина</v>
      </c>
      <c r="D78" s="23" t="str">
        <f>'[1]Впишите фамилии!'!M73</f>
        <v>ж</v>
      </c>
      <c r="E78" s="38">
        <v>14</v>
      </c>
      <c r="F78" s="38">
        <v>14</v>
      </c>
      <c r="G78" s="38">
        <v>11</v>
      </c>
      <c r="H78" s="38">
        <v>7</v>
      </c>
      <c r="I78" s="39" t="s">
        <v>29</v>
      </c>
      <c r="J78" s="38">
        <v>9</v>
      </c>
      <c r="K78" s="34">
        <f>E78+F78+G78+H78+J78</f>
        <v>55</v>
      </c>
      <c r="L78" s="30">
        <f>IF(E78&gt;20,AK78,IF(E78&gt;13,AJ78,IF(E78=0,"",IF(E78&gt;3,AI78,IF(E78&gt;3,"",AH78)))))</f>
        <v>4</v>
      </c>
      <c r="M78" s="30">
        <f>IF(F78&gt;17,AP78,IF(F78&gt;11,AO78,IF(F78&gt;3,AN78,IF(F78=0,"",IF(F78&gt;3,"",AM78)))))</f>
        <v>4</v>
      </c>
      <c r="N78" s="30">
        <f>IF(G78&gt;20,AU78,IF(G78&gt;13,AT78,IF(G78&gt;3,AS78,IF(G78=0,"",IF(G78&gt;3,"",AR78)))))</f>
        <v>3</v>
      </c>
      <c r="O78" s="30">
        <f>IF(H78&gt;19,AZ78,IF(H78&gt;11,AY78,IF(H78&gt;3,AX78,IF(H78=0,"",IF(H78&gt;3,"",AW78)))))</f>
        <v>3</v>
      </c>
      <c r="P78" s="30">
        <f>IF(I78="физика",BL78,IF(I78="биология",BF78,IF(I78="химия",BR78,IF(I78="литература",BX78,IF(I78="вс.история",CD78,IF(I78="география",CJ78,IF(I78="иностранный",CP78,"")))))))</f>
        <v>3</v>
      </c>
      <c r="Q78" s="19" t="str">
        <f>IF(I78="биология",J78," " )</f>
        <v xml:space="preserve"> </v>
      </c>
      <c r="R78" s="20" t="str">
        <f>IF(I78="физика",J78," " )</f>
        <v xml:space="preserve"> </v>
      </c>
      <c r="S78" s="20" t="str">
        <f>IF(I78="химия",J78," " )</f>
        <v xml:space="preserve"> </v>
      </c>
      <c r="T78" s="20" t="str">
        <f>IF(I78="литература",J78," " )</f>
        <v xml:space="preserve"> </v>
      </c>
      <c r="U78" s="20" t="str">
        <f>IF(I78="вс.история",J78," " )</f>
        <v xml:space="preserve"> </v>
      </c>
      <c r="V78" s="20">
        <f>IF(I78="география",J78," " )</f>
        <v>9</v>
      </c>
      <c r="W78" s="20" t="str">
        <f>IF(I78="иностранный",J78," " )</f>
        <v xml:space="preserve"> </v>
      </c>
      <c r="X78" s="31" t="str">
        <f t="shared" si="14"/>
        <v/>
      </c>
      <c r="Y78" s="31">
        <f t="shared" si="15"/>
        <v>1</v>
      </c>
      <c r="Z78" s="31" t="str">
        <f t="shared" si="16"/>
        <v/>
      </c>
      <c r="AA78" s="31" t="str">
        <f t="shared" si="17"/>
        <v/>
      </c>
      <c r="AB78" s="31" t="str">
        <f t="shared" si="18"/>
        <v/>
      </c>
      <c r="AC78" s="31" t="str">
        <f t="shared" si="19"/>
        <v/>
      </c>
      <c r="AD78" s="31" t="str">
        <f t="shared" si="20"/>
        <v/>
      </c>
      <c r="AG78" s="20" t="s">
        <v>30</v>
      </c>
      <c r="AH78" s="31" t="str">
        <f>IF(E78&gt;20,"",IF(E78&gt;13,"",IF(E78&gt;3,"",2)))</f>
        <v/>
      </c>
      <c r="AI78" s="31" t="str">
        <f>IF(E78&gt;20,"",IF(E78&gt;13,"",IF(E78&gt;3,3,IF(E78&gt;3,"",""))))</f>
        <v/>
      </c>
      <c r="AJ78" s="31">
        <f>IF(E78&gt;20,"",IF(E78&gt;13,4,IF(E78&gt;3,"",IF(E78&gt;3,"",""))))</f>
        <v>4</v>
      </c>
      <c r="AK78" s="31" t="str">
        <f>IF(E78&gt;20,5,IF(E78&gt;13,"",IF(E78&gt;3,"",IF(E78&gt;3,"",""))))</f>
        <v/>
      </c>
      <c r="AL78" s="20" t="s">
        <v>31</v>
      </c>
      <c r="AM78" s="31" t="str">
        <f>IF(F78&gt;17,"",IF(F78&gt;11,"",IF(F78&gt;3,"",2)))</f>
        <v/>
      </c>
      <c r="AN78" s="31" t="str">
        <f>IF(F78&gt;17,"",IF(F78&gt;11,"",IF(F78&gt;3,3,IF(F78&gt;3,"",""))))</f>
        <v/>
      </c>
      <c r="AO78" s="31">
        <f>IF(F78&gt;17,"",IF(F78&gt;11,4,IF(F78&gt;3,"",IF(F78&gt;3,"",""))))</f>
        <v>4</v>
      </c>
      <c r="AP78" s="31" t="str">
        <f>IF(F78&gt;17,5,IF(F78&gt;11,"",IF(F78&gt;3,"",IF(F78&gt;3,"",""))))</f>
        <v/>
      </c>
      <c r="AQ78" s="20" t="s">
        <v>32</v>
      </c>
      <c r="AR78" s="31" t="str">
        <f>IF(G78&gt;20,"",IF(G78&gt;13,"",IF(G78&gt;3,"",2)))</f>
        <v/>
      </c>
      <c r="AS78" s="31">
        <f>IF(G78&gt;20,"",IF(G78&gt;13,"",IF(G78&gt;3,3,IF(G78&gt;3,"",""))))</f>
        <v>3</v>
      </c>
      <c r="AT78" s="31" t="str">
        <f>IF(G78&gt;20,"",IF(G78&gt;13,4,IF(G78&gt;3,"",IF(G78&gt;3,"",""))))</f>
        <v/>
      </c>
      <c r="AU78" s="31" t="str">
        <f>IF(G78&gt;20,5,IF(G78&gt;13,"",IF(G78&gt;3,"",IF(G78&gt;3,"",""))))</f>
        <v/>
      </c>
      <c r="AV78" s="20" t="s">
        <v>33</v>
      </c>
      <c r="AW78" s="31" t="str">
        <f>IF(H78&gt;19,"",IF(H78&gt;11,"",IF(H78&gt;3,"",2)))</f>
        <v/>
      </c>
      <c r="AX78" s="31">
        <f>IF(H78&gt;19,"",IF(H78&gt;11,"",IF(H78&gt;3,3,IF(H78&gt;3,"",""))))</f>
        <v>3</v>
      </c>
      <c r="AY78" s="31" t="str">
        <f>IF(H78&gt;19,"",IF(H78&gt;11,4,IF(H78&gt;3,"",IF(H78&gt;3,"",""))))</f>
        <v/>
      </c>
      <c r="AZ78" s="31" t="str">
        <f>IF(H78&gt;19,5,IF(H78&gt;11,"",IF(H78&gt;3,"",IF(H78&gt;3,"",""))))</f>
        <v/>
      </c>
      <c r="BA78" s="20" t="s">
        <v>34</v>
      </c>
      <c r="BB78" s="31" t="str">
        <f>IF(J78&gt;20,"",IF(J78&gt;13,"",IF(J78&gt;3,"",2)))</f>
        <v/>
      </c>
      <c r="BC78" s="31">
        <f>IF(J78&gt;20,"",IF(J78&gt;13,"",IF(J78&gt;3,3,IF(J78&gt;3,"",""))))</f>
        <v>3</v>
      </c>
      <c r="BD78" s="31" t="str">
        <f>IF(J78&gt;20,"",IF(J78&gt;13,4,IF(J78&gt;3,"",IF(J78&gt;3,"",""))))</f>
        <v/>
      </c>
      <c r="BE78" s="31" t="str">
        <f>IF(J78&gt;20,5,IF(J78&gt;13,"",IF(J78&gt;3,"",IF(J78&gt;3,"",""))))</f>
        <v/>
      </c>
      <c r="BF78" s="31">
        <f>IF(J78&gt;20,BE78,IF(J78&gt;13,BD78,IF(J78&gt;3,BC78,IF(J78=0,"",IF(J78&gt;3,"",BB78)))))</f>
        <v>3</v>
      </c>
      <c r="BG78" s="20" t="s">
        <v>14</v>
      </c>
      <c r="BH78" s="31" t="str">
        <f>IF(J78&gt;19,"",IF(J78&gt;11,"",IF(J78&gt;3,"",2)))</f>
        <v/>
      </c>
      <c r="BI78" s="31">
        <f>IF(J78&gt;19,"",IF(J78&gt;11,"",IF(J78&gt;3,3,IF(J78&gt;3,"",""))))</f>
        <v>3</v>
      </c>
      <c r="BJ78" s="31" t="str">
        <f>IF(J78&gt;19,"",IF(J78&gt;11,4,IF(J78&gt;3,"",IF(J78&gt;3,"",""))))</f>
        <v/>
      </c>
      <c r="BK78" s="31" t="str">
        <f>IF(J78&gt;19,5,IF(J78&gt;11,"",IF(J78&gt;3,"",IF(J78&gt;3,"",""))))</f>
        <v/>
      </c>
      <c r="BL78" s="31">
        <f>IF(J78&gt;19,BK78,IF(J78&gt;11,BJ78,IF(J78&gt;3,BI78,IF(J78=0,"",IF(J78&gt;3,"",BH78)))))</f>
        <v>3</v>
      </c>
      <c r="BM78" s="20" t="s">
        <v>15</v>
      </c>
      <c r="BN78" s="31" t="str">
        <f>IF(J78&gt;19,"",IF(J78&gt;11,"",IF(J78&gt;3,"",2)))</f>
        <v/>
      </c>
      <c r="BO78" s="31">
        <f>IF(J78&gt;19,"",IF(J78&gt;11,"",IF(J78&gt;3,3,IF(J78&gt;3,"",""))))</f>
        <v>3</v>
      </c>
      <c r="BP78" s="31" t="str">
        <f>IF(J78&gt;19,"",IF(J78&gt;11,4,IF(J78&gt;3,"",IF(J78&gt;3,"",""))))</f>
        <v/>
      </c>
      <c r="BQ78" s="31" t="str">
        <f>IF(J78&gt;19,5,IF(J78&gt;11,"",IF(J78&gt;3,"",IF(J78&gt;3,"",""))))</f>
        <v/>
      </c>
      <c r="BR78" s="31">
        <f>IF(J78&gt;19,BQ78,IF(J78&gt;11,BP78,IF(J78&gt;3,BO78,IF(J78=0,"",IF(J78&gt;3,"",BN78)))))</f>
        <v>3</v>
      </c>
      <c r="BS78" s="20" t="s">
        <v>16</v>
      </c>
      <c r="BT78" s="31" t="str">
        <f>IF(J78&gt;20,"",IF(J78&gt;13,"",IF(J78&gt;3,"",2)))</f>
        <v/>
      </c>
      <c r="BU78" s="31">
        <f>IF(J78&gt;20,"",IF(J78&gt;13,"",IF(J78&gt;3,3,IF(J78&gt;3,"",""))))</f>
        <v>3</v>
      </c>
      <c r="BV78" s="31" t="str">
        <f>IF(J78&gt;20,"",IF(J78&gt;13,4,IF(J78&gt;3,"",IF(J78&gt;3,"",""))))</f>
        <v/>
      </c>
      <c r="BW78" s="31" t="str">
        <f>IF(J78&gt;20,5,IF(J78&gt;13,"",IF(J78&gt;3,"",IF(J78&gt;3,"",""))))</f>
        <v/>
      </c>
      <c r="BX78" s="31">
        <f>IF(J78&gt;20,BW78,IF(J78&gt;13,BV78,IF(J78&gt;3,BU78,IF(J78=0,"",IF(J78&gt;3,"",BT78)))))</f>
        <v>3</v>
      </c>
      <c r="BY78" s="20" t="s">
        <v>35</v>
      </c>
      <c r="BZ78" s="31" t="str">
        <f>IF(J78&gt;20,"",IF(J78&gt;13,"",IF(J78&gt;3,"",2)))</f>
        <v/>
      </c>
      <c r="CA78" s="31">
        <f>IF(J78&gt;20,"",IF(J78&gt;13,"",IF(J78&gt;3,3,IF(J78&gt;3,"",""))))</f>
        <v>3</v>
      </c>
      <c r="CB78" s="31" t="str">
        <f>IF(J78&gt;20,"",IF(J78&gt;13,4,IF(J78&gt;3,"",IF(J78&gt;3,"",""))))</f>
        <v/>
      </c>
      <c r="CC78" s="31" t="str">
        <f>IF(J78&gt;20,5,IF(J78&gt;13,"",IF(J78&gt;3,"",IF(J78&gt;3,"",""))))</f>
        <v/>
      </c>
      <c r="CD78" s="31">
        <f>IF(J78&gt;20,CC78,IF(J78&gt;13,CB78,IF(J78&gt;3,CA78,IF(J78=0,"",IF(J78&gt;3,"",BZ78)))))</f>
        <v>3</v>
      </c>
      <c r="CE78" s="20" t="s">
        <v>29</v>
      </c>
      <c r="CF78" s="31" t="str">
        <f>IF(J78&gt;20,"",IF(J78&gt;13,"",IF(J78&gt;3,"",2)))</f>
        <v/>
      </c>
      <c r="CG78" s="31">
        <f>IF(J78&gt;20,"",IF(J78&gt;13,"",IF(J78&gt;3,3,IF(J78&gt;3,"",""))))</f>
        <v>3</v>
      </c>
      <c r="CH78" s="31" t="str">
        <f>IF(J78&gt;20,"",IF(J78&gt;13,4,IF(J78&gt;3,"",IF(J78&gt;3,"",""))))</f>
        <v/>
      </c>
      <c r="CI78" s="31" t="str">
        <f>IF(J78&gt;20,5,IF(J78&gt;13,"",IF(J78&gt;3,"",IF(J78&gt;3,"",""))))</f>
        <v/>
      </c>
      <c r="CJ78" s="31">
        <f>IF(J78&gt;20,CI78,IF(J78&gt;13,CH78,IF(J78&gt;3,CG78,IF(J78=0,"",IF(J78&gt;3,"",CF78)))))</f>
        <v>3</v>
      </c>
      <c r="CK78" s="20" t="s">
        <v>36</v>
      </c>
      <c r="CL78" s="31" t="str">
        <f>IF(J78&gt;20,"",IF(J78&gt;13,"",IF(J78&gt;3,"",2)))</f>
        <v/>
      </c>
      <c r="CM78" s="31">
        <f>IF(J78&gt;20,"",IF(J78&gt;13,"",IF(J78&gt;3,3,IF(J78&gt;3,"",""))))</f>
        <v>3</v>
      </c>
      <c r="CN78" s="31" t="str">
        <f>IF(J78&gt;20,"",IF(J78&gt;13,4,IF(J78&gt;3,"",IF(J78&gt;3,"",""))))</f>
        <v/>
      </c>
      <c r="CO78" s="31" t="str">
        <f>IF(J78&gt;20,5,IF(J78&gt;13,"",IF(J78&gt;3,"",IF(J78&gt;3,"",""))))</f>
        <v/>
      </c>
      <c r="CP78" s="31">
        <f>IF(J78&gt;20,CO78,IF(J78&gt;13,CN78,IF(J78&gt;3,CM78,IF(J78=0,"",IF(J78&gt;3,"",CL78)))))</f>
        <v>3</v>
      </c>
      <c r="CQ78" s="21">
        <f>K78-F78</f>
        <v>41</v>
      </c>
      <c r="CR78" s="22" t="str">
        <f>IF(CQ78=0," ",IF(CQ78&gt;=50, "",IF(D78="ж","не прошла",IF(D78="м","не прошёл"))))</f>
        <v>не прошла</v>
      </c>
    </row>
    <row r="79" spans="1:96" ht="15" x14ac:dyDescent="0.25">
      <c r="A79" s="23">
        <f>'[1]Впишите фамилии!'!J74</f>
        <v>15</v>
      </c>
      <c r="B79" s="24" t="str">
        <f>'[1]Впишите фамилии!'!K74</f>
        <v>в</v>
      </c>
      <c r="C79" s="23" t="str">
        <f>'[1]Впишите фамилии!'!L74</f>
        <v>Цыздоев Ваха</v>
      </c>
      <c r="D79" s="23" t="str">
        <f>'[1]Впишите фамилии!'!M74</f>
        <v>м</v>
      </c>
      <c r="E79" s="38">
        <v>7</v>
      </c>
      <c r="F79" s="38">
        <v>7</v>
      </c>
      <c r="G79" s="38">
        <v>11</v>
      </c>
      <c r="H79" s="38">
        <v>6</v>
      </c>
      <c r="I79" s="39" t="s">
        <v>37</v>
      </c>
      <c r="J79" s="38">
        <v>20</v>
      </c>
      <c r="K79" s="34">
        <f>E79+F79+G79+H79+J79</f>
        <v>51</v>
      </c>
      <c r="L79" s="30">
        <f>IF(E79&gt;20,AK79,IF(E79&gt;13,AJ79,IF(E79=0,"",IF(E79&gt;3,AI79,IF(E79&gt;3,"",AH79)))))</f>
        <v>3</v>
      </c>
      <c r="M79" s="30">
        <f>IF(F79&gt;17,AP79,IF(F79&gt;11,AO79,IF(F79&gt;3,AN79,IF(F79=0,"",IF(F79&gt;3,"",AM79)))))</f>
        <v>3</v>
      </c>
      <c r="N79" s="30">
        <f>IF(G79&gt;20,AU79,IF(G79&gt;13,AT79,IF(G79&gt;3,AS79,IF(G79=0,"",IF(G79&gt;3,"",AR79)))))</f>
        <v>3</v>
      </c>
      <c r="O79" s="30">
        <f>IF(H79&gt;19,AZ79,IF(H79&gt;11,AY79,IF(H79&gt;3,AX79,IF(H79=0,"",IF(H79&gt;3,"",AW79)))))</f>
        <v>3</v>
      </c>
      <c r="P79" s="30">
        <f>IF(I79="физика",BL79,IF(I79="биология",BF79,IF(I79="химия",BR79,IF(I79="литература",BX79,IF(I79="вс.история",CD79,IF(I79="география",CJ79,IF(I79="иностранный",CP79,"")))))))</f>
        <v>4</v>
      </c>
      <c r="Q79" s="19" t="str">
        <f>IF(I79="биология",J79," " )</f>
        <v xml:space="preserve"> </v>
      </c>
      <c r="R79" s="20" t="str">
        <f>IF(I79="физика",J79," " )</f>
        <v xml:space="preserve"> </v>
      </c>
      <c r="S79" s="20" t="str">
        <f>IF(I79="химия",J79," " )</f>
        <v xml:space="preserve"> </v>
      </c>
      <c r="T79" s="20" t="str">
        <f>IF(I79="литература",J79," " )</f>
        <v xml:space="preserve"> </v>
      </c>
      <c r="U79" s="20" t="str">
        <f>IF(I79="вс.история",J79," " )</f>
        <v xml:space="preserve"> </v>
      </c>
      <c r="V79" s="20" t="str">
        <f>IF(I79="география",J79," " )</f>
        <v xml:space="preserve"> </v>
      </c>
      <c r="W79" s="20">
        <f>IF(I79="иностранный",J79," " )</f>
        <v>20</v>
      </c>
      <c r="X79" s="31" t="str">
        <f t="shared" si="14"/>
        <v/>
      </c>
      <c r="Y79" s="31">
        <f t="shared" si="15"/>
        <v>1</v>
      </c>
      <c r="Z79" s="31" t="str">
        <f t="shared" si="16"/>
        <v/>
      </c>
      <c r="AA79" s="31" t="str">
        <f t="shared" si="17"/>
        <v/>
      </c>
      <c r="AB79" s="31" t="str">
        <f t="shared" si="18"/>
        <v/>
      </c>
      <c r="AC79" s="31" t="str">
        <f t="shared" si="19"/>
        <v/>
      </c>
      <c r="AD79" s="31" t="str">
        <f t="shared" si="20"/>
        <v/>
      </c>
      <c r="AG79" s="20" t="s">
        <v>30</v>
      </c>
      <c r="AH79" s="31" t="str">
        <f>IF(E79&gt;20,"",IF(E79&gt;13,"",IF(E79&gt;3,"",2)))</f>
        <v/>
      </c>
      <c r="AI79" s="31">
        <f>IF(E79&gt;20,"",IF(E79&gt;13,"",IF(E79&gt;3,3,IF(E79&gt;3,"",""))))</f>
        <v>3</v>
      </c>
      <c r="AJ79" s="31" t="str">
        <f>IF(E79&gt;20,"",IF(E79&gt;13,4,IF(E79&gt;3,"",IF(E79&gt;3,"",""))))</f>
        <v/>
      </c>
      <c r="AK79" s="31" t="str">
        <f>IF(E79&gt;20,5,IF(E79&gt;13,"",IF(E79&gt;3,"",IF(E79&gt;3,"",""))))</f>
        <v/>
      </c>
      <c r="AL79" s="20" t="s">
        <v>31</v>
      </c>
      <c r="AM79" s="31" t="str">
        <f>IF(F79&gt;17,"",IF(F79&gt;11,"",IF(F79&gt;3,"",2)))</f>
        <v/>
      </c>
      <c r="AN79" s="31">
        <f>IF(F79&gt;17,"",IF(F79&gt;11,"",IF(F79&gt;3,3,IF(F79&gt;3,"",""))))</f>
        <v>3</v>
      </c>
      <c r="AO79" s="31" t="str">
        <f>IF(F79&gt;17,"",IF(F79&gt;11,4,IF(F79&gt;3,"",IF(F79&gt;3,"",""))))</f>
        <v/>
      </c>
      <c r="AP79" s="31" t="str">
        <f>IF(F79&gt;17,5,IF(F79&gt;11,"",IF(F79&gt;3,"",IF(F79&gt;3,"",""))))</f>
        <v/>
      </c>
      <c r="AQ79" s="20" t="s">
        <v>32</v>
      </c>
      <c r="AR79" s="31" t="str">
        <f>IF(G79&gt;20,"",IF(G79&gt;13,"",IF(G79&gt;3,"",2)))</f>
        <v/>
      </c>
      <c r="AS79" s="31">
        <f>IF(G79&gt;20,"",IF(G79&gt;13,"",IF(G79&gt;3,3,IF(G79&gt;3,"",""))))</f>
        <v>3</v>
      </c>
      <c r="AT79" s="31" t="str">
        <f>IF(G79&gt;20,"",IF(G79&gt;13,4,IF(G79&gt;3,"",IF(G79&gt;3,"",""))))</f>
        <v/>
      </c>
      <c r="AU79" s="31" t="str">
        <f>IF(G79&gt;20,5,IF(G79&gt;13,"",IF(G79&gt;3,"",IF(G79&gt;3,"",""))))</f>
        <v/>
      </c>
      <c r="AV79" s="20" t="s">
        <v>33</v>
      </c>
      <c r="AW79" s="31" t="str">
        <f>IF(H79&gt;19,"",IF(H79&gt;11,"",IF(H79&gt;3,"",2)))</f>
        <v/>
      </c>
      <c r="AX79" s="31">
        <f>IF(H79&gt;19,"",IF(H79&gt;11,"",IF(H79&gt;3,3,IF(H79&gt;3,"",""))))</f>
        <v>3</v>
      </c>
      <c r="AY79" s="31" t="str">
        <f>IF(H79&gt;19,"",IF(H79&gt;11,4,IF(H79&gt;3,"",IF(H79&gt;3,"",""))))</f>
        <v/>
      </c>
      <c r="AZ79" s="31" t="str">
        <f>IF(H79&gt;19,5,IF(H79&gt;11,"",IF(H79&gt;3,"",IF(H79&gt;3,"",""))))</f>
        <v/>
      </c>
      <c r="BA79" s="20" t="s">
        <v>34</v>
      </c>
      <c r="BB79" s="31" t="str">
        <f>IF(J79&gt;20,"",IF(J79&gt;13,"",IF(J79&gt;3,"",2)))</f>
        <v/>
      </c>
      <c r="BC79" s="31" t="str">
        <f>IF(J79&gt;20,"",IF(J79&gt;13,"",IF(J79&gt;3,3,IF(J79&gt;3,"",""))))</f>
        <v/>
      </c>
      <c r="BD79" s="31">
        <f>IF(J79&gt;20,"",IF(J79&gt;13,4,IF(J79&gt;3,"",IF(J79&gt;3,"",""))))</f>
        <v>4</v>
      </c>
      <c r="BE79" s="31" t="str">
        <f>IF(J79&gt;20,5,IF(J79&gt;13,"",IF(J79&gt;3,"",IF(J79&gt;3,"",""))))</f>
        <v/>
      </c>
      <c r="BF79" s="31">
        <f>IF(J79&gt;20,BE79,IF(J79&gt;13,BD79,IF(J79&gt;3,BC79,IF(J79=0,"",IF(J79&gt;3,"",BB79)))))</f>
        <v>4</v>
      </c>
      <c r="BG79" s="20" t="s">
        <v>14</v>
      </c>
      <c r="BH79" s="31" t="str">
        <f>IF(J79&gt;19,"",IF(J79&gt;11,"",IF(J79&gt;3,"",2)))</f>
        <v/>
      </c>
      <c r="BI79" s="31" t="str">
        <f>IF(J79&gt;19,"",IF(J79&gt;11,"",IF(J79&gt;3,3,IF(J79&gt;3,"",""))))</f>
        <v/>
      </c>
      <c r="BJ79" s="31" t="str">
        <f>IF(J79&gt;19,"",IF(J79&gt;11,4,IF(J79&gt;3,"",IF(J79&gt;3,"",""))))</f>
        <v/>
      </c>
      <c r="BK79" s="31">
        <f>IF(J79&gt;19,5,IF(J79&gt;11,"",IF(J79&gt;3,"",IF(J79&gt;3,"",""))))</f>
        <v>5</v>
      </c>
      <c r="BL79" s="31">
        <f>IF(J79&gt;19,BK79,IF(J79&gt;11,BJ79,IF(J79&gt;3,BI79,IF(J79=0,"",IF(J79&gt;3,"",BH79)))))</f>
        <v>5</v>
      </c>
      <c r="BM79" s="20" t="s">
        <v>15</v>
      </c>
      <c r="BN79" s="31" t="str">
        <f>IF(J79&gt;19,"",IF(J79&gt;11,"",IF(J79&gt;3,"",2)))</f>
        <v/>
      </c>
      <c r="BO79" s="31" t="str">
        <f>IF(J79&gt;19,"",IF(J79&gt;11,"",IF(J79&gt;3,3,IF(J79&gt;3,"",""))))</f>
        <v/>
      </c>
      <c r="BP79" s="31" t="str">
        <f>IF(J79&gt;19,"",IF(J79&gt;11,4,IF(J79&gt;3,"",IF(J79&gt;3,"",""))))</f>
        <v/>
      </c>
      <c r="BQ79" s="31">
        <f>IF(J79&gt;19,5,IF(J79&gt;11,"",IF(J79&gt;3,"",IF(J79&gt;3,"",""))))</f>
        <v>5</v>
      </c>
      <c r="BR79" s="31">
        <f>IF(J79&gt;19,BQ79,IF(J79&gt;11,BP79,IF(J79&gt;3,BO79,IF(J79=0,"",IF(J79&gt;3,"",BN79)))))</f>
        <v>5</v>
      </c>
      <c r="BS79" s="20" t="s">
        <v>16</v>
      </c>
      <c r="BT79" s="31" t="str">
        <f>IF(J79&gt;20,"",IF(J79&gt;13,"",IF(J79&gt;3,"",2)))</f>
        <v/>
      </c>
      <c r="BU79" s="31" t="str">
        <f>IF(J79&gt;20,"",IF(J79&gt;13,"",IF(J79&gt;3,3,IF(J79&gt;3,"",""))))</f>
        <v/>
      </c>
      <c r="BV79" s="31">
        <f>IF(J79&gt;20,"",IF(J79&gt;13,4,IF(J79&gt;3,"",IF(J79&gt;3,"",""))))</f>
        <v>4</v>
      </c>
      <c r="BW79" s="31" t="str">
        <f>IF(J79&gt;20,5,IF(J79&gt;13,"",IF(J79&gt;3,"",IF(J79&gt;3,"",""))))</f>
        <v/>
      </c>
      <c r="BX79" s="31">
        <f>IF(J79&gt;20,BW79,IF(J79&gt;13,BV79,IF(J79&gt;3,BU79,IF(J79=0,"",IF(J79&gt;3,"",BT79)))))</f>
        <v>4</v>
      </c>
      <c r="BY79" s="20" t="s">
        <v>35</v>
      </c>
      <c r="BZ79" s="31" t="str">
        <f>IF(J79&gt;20,"",IF(J79&gt;13,"",IF(J79&gt;3,"",2)))</f>
        <v/>
      </c>
      <c r="CA79" s="31" t="str">
        <f>IF(J79&gt;20,"",IF(J79&gt;13,"",IF(J79&gt;3,3,IF(J79&gt;3,"",""))))</f>
        <v/>
      </c>
      <c r="CB79" s="31">
        <f>IF(J79&gt;20,"",IF(J79&gt;13,4,IF(J79&gt;3,"",IF(J79&gt;3,"",""))))</f>
        <v>4</v>
      </c>
      <c r="CC79" s="31" t="str">
        <f>IF(J79&gt;20,5,IF(J79&gt;13,"",IF(J79&gt;3,"",IF(J79&gt;3,"",""))))</f>
        <v/>
      </c>
      <c r="CD79" s="31">
        <f>IF(J79&gt;20,CC79,IF(J79&gt;13,CB79,IF(J79&gt;3,CA79,IF(J79=0,"",IF(J79&gt;3,"",BZ79)))))</f>
        <v>4</v>
      </c>
      <c r="CE79" s="20" t="s">
        <v>29</v>
      </c>
      <c r="CF79" s="31" t="str">
        <f>IF(J79&gt;20,"",IF(J79&gt;13,"",IF(J79&gt;3,"",2)))</f>
        <v/>
      </c>
      <c r="CG79" s="31" t="str">
        <f>IF(J79&gt;20,"",IF(J79&gt;13,"",IF(J79&gt;3,3,IF(J79&gt;3,"",""))))</f>
        <v/>
      </c>
      <c r="CH79" s="31">
        <f>IF(J79&gt;20,"",IF(J79&gt;13,4,IF(J79&gt;3,"",IF(J79&gt;3,"",""))))</f>
        <v>4</v>
      </c>
      <c r="CI79" s="31" t="str">
        <f>IF(J79&gt;20,5,IF(J79&gt;13,"",IF(J79&gt;3,"",IF(J79&gt;3,"",""))))</f>
        <v/>
      </c>
      <c r="CJ79" s="31">
        <f>IF(J79&gt;20,CI79,IF(J79&gt;13,CH79,IF(J79&gt;3,CG79,IF(J79=0,"",IF(J79&gt;3,"",CF79)))))</f>
        <v>4</v>
      </c>
      <c r="CK79" s="20" t="s">
        <v>36</v>
      </c>
      <c r="CL79" s="31" t="str">
        <f>IF(J79&gt;20,"",IF(J79&gt;13,"",IF(J79&gt;3,"",2)))</f>
        <v/>
      </c>
      <c r="CM79" s="31" t="str">
        <f>IF(J79&gt;20,"",IF(J79&gt;13,"",IF(J79&gt;3,3,IF(J79&gt;3,"",""))))</f>
        <v/>
      </c>
      <c r="CN79" s="31">
        <f>IF(J79&gt;20,"",IF(J79&gt;13,4,IF(J79&gt;3,"",IF(J79&gt;3,"",""))))</f>
        <v>4</v>
      </c>
      <c r="CO79" s="31" t="str">
        <f>IF(J79&gt;20,5,IF(J79&gt;13,"",IF(J79&gt;3,"",IF(J79&gt;3,"",""))))</f>
        <v/>
      </c>
      <c r="CP79" s="31">
        <f>IF(J79&gt;20,CO79,IF(J79&gt;13,CN79,IF(J79&gt;3,CM79,IF(J79=0,"",IF(J79&gt;3,"",CL79)))))</f>
        <v>4</v>
      </c>
      <c r="CQ79" s="21">
        <f>K79-F79</f>
        <v>44</v>
      </c>
      <c r="CR79" s="22" t="str">
        <f>IF(CQ79=0," ",IF(CQ79&gt;=50, "",IF(D79="ж","не прошла",IF(D79="м","не прошёл"))))</f>
        <v>не прошёл</v>
      </c>
    </row>
    <row r="80" spans="1:96" ht="15" x14ac:dyDescent="0.25">
      <c r="A80" s="23">
        <f>'[1]Впишите фамилии!'!J75</f>
        <v>16</v>
      </c>
      <c r="B80" s="24" t="str">
        <f>'[1]Впишите фамилии!'!K75</f>
        <v>в</v>
      </c>
      <c r="C80" s="23" t="str">
        <f>'[1]Впишите фамилии!'!L75</f>
        <v>Шакенова Зарина</v>
      </c>
      <c r="D80" s="23" t="str">
        <f>'[1]Впишите фамилии!'!M75</f>
        <v>ж</v>
      </c>
      <c r="E80" s="38">
        <v>11</v>
      </c>
      <c r="F80" s="38">
        <v>18</v>
      </c>
      <c r="G80" s="38">
        <v>8</v>
      </c>
      <c r="H80" s="38">
        <v>10</v>
      </c>
      <c r="I80" s="39" t="s">
        <v>34</v>
      </c>
      <c r="J80" s="38">
        <v>11</v>
      </c>
      <c r="K80" s="34">
        <f>E80+F80+G80+H80+J80</f>
        <v>58</v>
      </c>
      <c r="L80" s="30">
        <f>IF(E80&gt;20,AK80,IF(E80&gt;13,AJ80,IF(E80=0,"",IF(E80&gt;3,AI80,IF(E80&gt;3,"",AH80)))))</f>
        <v>3</v>
      </c>
      <c r="M80" s="30">
        <f>IF(F80&gt;17,AP80,IF(F80&gt;11,AO80,IF(F80&gt;3,AN80,IF(F80=0,"",IF(F80&gt;3,"",AM80)))))</f>
        <v>5</v>
      </c>
      <c r="N80" s="30">
        <f>IF(G80&gt;20,AU80,IF(G80&gt;13,AT80,IF(G80&gt;3,AS80,IF(G80=0,"",IF(G80&gt;3,"",AR80)))))</f>
        <v>3</v>
      </c>
      <c r="O80" s="30">
        <f>IF(H80&gt;19,AZ80,IF(H80&gt;11,AY80,IF(H80&gt;3,AX80,IF(H80=0,"",IF(H80&gt;3,"",AW80)))))</f>
        <v>3</v>
      </c>
      <c r="P80" s="30">
        <f>IF(I80="физика",BL80,IF(I80="биология",BF80,IF(I80="химия",BR80,IF(I80="литература",BX80,IF(I80="вс.история",CD80,IF(I80="география",CJ80,IF(I80="иностранный",CP80,"")))))))</f>
        <v>3</v>
      </c>
      <c r="Q80" s="19">
        <f>IF(I80="биология",J80," " )</f>
        <v>11</v>
      </c>
      <c r="R80" s="20" t="str">
        <f>IF(I80="физика",J80," " )</f>
        <v xml:space="preserve"> </v>
      </c>
      <c r="S80" s="20" t="str">
        <f>IF(I80="химия",J80," " )</f>
        <v xml:space="preserve"> </v>
      </c>
      <c r="T80" s="20" t="str">
        <f>IF(I80="литература",J80," " )</f>
        <v xml:space="preserve"> </v>
      </c>
      <c r="U80" s="20" t="str">
        <f>IF(I80="вс.история",J80," " )</f>
        <v xml:space="preserve"> </v>
      </c>
      <c r="V80" s="20" t="str">
        <f>IF(I80="география",J80," " )</f>
        <v xml:space="preserve"> </v>
      </c>
      <c r="W80" s="20" t="str">
        <f>IF(I80="иностранный",J80," " )</f>
        <v xml:space="preserve"> </v>
      </c>
      <c r="X80" s="31" t="str">
        <f t="shared" si="14"/>
        <v/>
      </c>
      <c r="Y80" s="31">
        <f t="shared" si="15"/>
        <v>1</v>
      </c>
      <c r="Z80" s="31" t="str">
        <f t="shared" si="16"/>
        <v/>
      </c>
      <c r="AA80" s="31" t="str">
        <f t="shared" si="17"/>
        <v/>
      </c>
      <c r="AB80" s="31" t="str">
        <f t="shared" si="18"/>
        <v/>
      </c>
      <c r="AC80" s="31" t="str">
        <f t="shared" si="19"/>
        <v/>
      </c>
      <c r="AD80" s="31" t="str">
        <f t="shared" si="20"/>
        <v/>
      </c>
      <c r="AG80" s="20" t="s">
        <v>30</v>
      </c>
      <c r="AH80" s="31" t="str">
        <f>IF(E80&gt;20,"",IF(E80&gt;13,"",IF(E80&gt;3,"",2)))</f>
        <v/>
      </c>
      <c r="AI80" s="31">
        <f>IF(E80&gt;20,"",IF(E80&gt;13,"",IF(E80&gt;3,3,IF(E80&gt;3,"",""))))</f>
        <v>3</v>
      </c>
      <c r="AJ80" s="31" t="str">
        <f>IF(E80&gt;20,"",IF(E80&gt;13,4,IF(E80&gt;3,"",IF(E80&gt;3,"",""))))</f>
        <v/>
      </c>
      <c r="AK80" s="31" t="str">
        <f>IF(E80&gt;20,5,IF(E80&gt;13,"",IF(E80&gt;3,"",IF(E80&gt;3,"",""))))</f>
        <v/>
      </c>
      <c r="AL80" s="20" t="s">
        <v>31</v>
      </c>
      <c r="AM80" s="31" t="str">
        <f>IF(F80&gt;17,"",IF(F80&gt;11,"",IF(F80&gt;3,"",2)))</f>
        <v/>
      </c>
      <c r="AN80" s="31" t="str">
        <f>IF(F80&gt;17,"",IF(F80&gt;11,"",IF(F80&gt;3,3,IF(F80&gt;3,"",""))))</f>
        <v/>
      </c>
      <c r="AO80" s="31" t="str">
        <f>IF(F80&gt;17,"",IF(F80&gt;11,4,IF(F80&gt;3,"",IF(F80&gt;3,"",""))))</f>
        <v/>
      </c>
      <c r="AP80" s="31">
        <f>IF(F80&gt;17,5,IF(F80&gt;11,"",IF(F80&gt;3,"",IF(F80&gt;3,"",""))))</f>
        <v>5</v>
      </c>
      <c r="AQ80" s="20" t="s">
        <v>32</v>
      </c>
      <c r="AR80" s="31" t="str">
        <f>IF(G80&gt;20,"",IF(G80&gt;13,"",IF(G80&gt;3,"",2)))</f>
        <v/>
      </c>
      <c r="AS80" s="31">
        <f>IF(G80&gt;20,"",IF(G80&gt;13,"",IF(G80&gt;3,3,IF(G80&gt;3,"",""))))</f>
        <v>3</v>
      </c>
      <c r="AT80" s="31" t="str">
        <f>IF(G80&gt;20,"",IF(G80&gt;13,4,IF(G80&gt;3,"",IF(G80&gt;3,"",""))))</f>
        <v/>
      </c>
      <c r="AU80" s="31" t="str">
        <f>IF(G80&gt;20,5,IF(G80&gt;13,"",IF(G80&gt;3,"",IF(G80&gt;3,"",""))))</f>
        <v/>
      </c>
      <c r="AV80" s="20" t="s">
        <v>33</v>
      </c>
      <c r="AW80" s="31" t="str">
        <f>IF(H80&gt;19,"",IF(H80&gt;11,"",IF(H80&gt;3,"",2)))</f>
        <v/>
      </c>
      <c r="AX80" s="31">
        <f>IF(H80&gt;19,"",IF(H80&gt;11,"",IF(H80&gt;3,3,IF(H80&gt;3,"",""))))</f>
        <v>3</v>
      </c>
      <c r="AY80" s="31" t="str">
        <f>IF(H80&gt;19,"",IF(H80&gt;11,4,IF(H80&gt;3,"",IF(H80&gt;3,"",""))))</f>
        <v/>
      </c>
      <c r="AZ80" s="31" t="str">
        <f>IF(H80&gt;19,5,IF(H80&gt;11,"",IF(H80&gt;3,"",IF(H80&gt;3,"",""))))</f>
        <v/>
      </c>
      <c r="BA80" s="20" t="s">
        <v>34</v>
      </c>
      <c r="BB80" s="31" t="str">
        <f>IF(J80&gt;20,"",IF(J80&gt;13,"",IF(J80&gt;3,"",2)))</f>
        <v/>
      </c>
      <c r="BC80" s="31">
        <f>IF(J80&gt;20,"",IF(J80&gt;13,"",IF(J80&gt;3,3,IF(J80&gt;3,"",""))))</f>
        <v>3</v>
      </c>
      <c r="BD80" s="31" t="str">
        <f>IF(J80&gt;20,"",IF(J80&gt;13,4,IF(J80&gt;3,"",IF(J80&gt;3,"",""))))</f>
        <v/>
      </c>
      <c r="BE80" s="31" t="str">
        <f>IF(J80&gt;20,5,IF(J80&gt;13,"",IF(J80&gt;3,"",IF(J80&gt;3,"",""))))</f>
        <v/>
      </c>
      <c r="BF80" s="31">
        <f>IF(J80&gt;20,BE80,IF(J80&gt;13,BD80,IF(J80&gt;3,BC80,IF(J80=0,"",IF(J80&gt;3,"",BB80)))))</f>
        <v>3</v>
      </c>
      <c r="BG80" s="20" t="s">
        <v>14</v>
      </c>
      <c r="BH80" s="31" t="str">
        <f>IF(J80&gt;19,"",IF(J80&gt;11,"",IF(J80&gt;3,"",2)))</f>
        <v/>
      </c>
      <c r="BI80" s="31">
        <f>IF(J80&gt;19,"",IF(J80&gt;11,"",IF(J80&gt;3,3,IF(J80&gt;3,"",""))))</f>
        <v>3</v>
      </c>
      <c r="BJ80" s="31" t="str">
        <f>IF(J80&gt;19,"",IF(J80&gt;11,4,IF(J80&gt;3,"",IF(J80&gt;3,"",""))))</f>
        <v/>
      </c>
      <c r="BK80" s="31" t="str">
        <f>IF(J80&gt;19,5,IF(J80&gt;11,"",IF(J80&gt;3,"",IF(J80&gt;3,"",""))))</f>
        <v/>
      </c>
      <c r="BL80" s="31">
        <f>IF(J80&gt;19,BK80,IF(J80&gt;11,BJ80,IF(J80&gt;3,BI80,IF(J80=0,"",IF(J80&gt;3,"",BH80)))))</f>
        <v>3</v>
      </c>
      <c r="BM80" s="20" t="s">
        <v>15</v>
      </c>
      <c r="BN80" s="31" t="str">
        <f>IF(J80&gt;19,"",IF(J80&gt;11,"",IF(J80&gt;3,"",2)))</f>
        <v/>
      </c>
      <c r="BO80" s="31">
        <f>IF(J80&gt;19,"",IF(J80&gt;11,"",IF(J80&gt;3,3,IF(J80&gt;3,"",""))))</f>
        <v>3</v>
      </c>
      <c r="BP80" s="31" t="str">
        <f>IF(J80&gt;19,"",IF(J80&gt;11,4,IF(J80&gt;3,"",IF(J80&gt;3,"",""))))</f>
        <v/>
      </c>
      <c r="BQ80" s="31" t="str">
        <f>IF(J80&gt;19,5,IF(J80&gt;11,"",IF(J80&gt;3,"",IF(J80&gt;3,"",""))))</f>
        <v/>
      </c>
      <c r="BR80" s="31">
        <f>IF(J80&gt;19,BQ80,IF(J80&gt;11,BP80,IF(J80&gt;3,BO80,IF(J80=0,"",IF(J80&gt;3,"",BN80)))))</f>
        <v>3</v>
      </c>
      <c r="BS80" s="20" t="s">
        <v>16</v>
      </c>
      <c r="BT80" s="31" t="str">
        <f>IF(J80&gt;20,"",IF(J80&gt;13,"",IF(J80&gt;3,"",2)))</f>
        <v/>
      </c>
      <c r="BU80" s="31">
        <f>IF(J80&gt;20,"",IF(J80&gt;13,"",IF(J80&gt;3,3,IF(J80&gt;3,"",""))))</f>
        <v>3</v>
      </c>
      <c r="BV80" s="31" t="str">
        <f>IF(J80&gt;20,"",IF(J80&gt;13,4,IF(J80&gt;3,"",IF(J80&gt;3,"",""))))</f>
        <v/>
      </c>
      <c r="BW80" s="31" t="str">
        <f>IF(J80&gt;20,5,IF(J80&gt;13,"",IF(J80&gt;3,"",IF(J80&gt;3,"",""))))</f>
        <v/>
      </c>
      <c r="BX80" s="31">
        <f>IF(J80&gt;20,BW80,IF(J80&gt;13,BV80,IF(J80&gt;3,BU80,IF(J80=0,"",IF(J80&gt;3,"",BT80)))))</f>
        <v>3</v>
      </c>
      <c r="BY80" s="20" t="s">
        <v>35</v>
      </c>
      <c r="BZ80" s="31" t="str">
        <f>IF(J80&gt;20,"",IF(J80&gt;13,"",IF(J80&gt;3,"",2)))</f>
        <v/>
      </c>
      <c r="CA80" s="31">
        <f>IF(J80&gt;20,"",IF(J80&gt;13,"",IF(J80&gt;3,3,IF(J80&gt;3,"",""))))</f>
        <v>3</v>
      </c>
      <c r="CB80" s="31" t="str">
        <f>IF(J80&gt;20,"",IF(J80&gt;13,4,IF(J80&gt;3,"",IF(J80&gt;3,"",""))))</f>
        <v/>
      </c>
      <c r="CC80" s="31" t="str">
        <f>IF(J80&gt;20,5,IF(J80&gt;13,"",IF(J80&gt;3,"",IF(J80&gt;3,"",""))))</f>
        <v/>
      </c>
      <c r="CD80" s="31">
        <f>IF(J80&gt;20,CC80,IF(J80&gt;13,CB80,IF(J80&gt;3,CA80,IF(J80=0,"",IF(J80&gt;3,"",BZ80)))))</f>
        <v>3</v>
      </c>
      <c r="CE80" s="20" t="s">
        <v>29</v>
      </c>
      <c r="CF80" s="31" t="str">
        <f>IF(J80&gt;20,"",IF(J80&gt;13,"",IF(J80&gt;3,"",2)))</f>
        <v/>
      </c>
      <c r="CG80" s="31">
        <f>IF(J80&gt;20,"",IF(J80&gt;13,"",IF(J80&gt;3,3,IF(J80&gt;3,"",""))))</f>
        <v>3</v>
      </c>
      <c r="CH80" s="31" t="str">
        <f>IF(J80&gt;20,"",IF(J80&gt;13,4,IF(J80&gt;3,"",IF(J80&gt;3,"",""))))</f>
        <v/>
      </c>
      <c r="CI80" s="31" t="str">
        <f>IF(J80&gt;20,5,IF(J80&gt;13,"",IF(J80&gt;3,"",IF(J80&gt;3,"",""))))</f>
        <v/>
      </c>
      <c r="CJ80" s="31">
        <f>IF(J80&gt;20,CI80,IF(J80&gt;13,CH80,IF(J80&gt;3,CG80,IF(J80=0,"",IF(J80&gt;3,"",CF80)))))</f>
        <v>3</v>
      </c>
      <c r="CK80" s="20" t="s">
        <v>36</v>
      </c>
      <c r="CL80" s="31" t="str">
        <f>IF(J80&gt;20,"",IF(J80&gt;13,"",IF(J80&gt;3,"",2)))</f>
        <v/>
      </c>
      <c r="CM80" s="31">
        <f>IF(J80&gt;20,"",IF(J80&gt;13,"",IF(J80&gt;3,3,IF(J80&gt;3,"",""))))</f>
        <v>3</v>
      </c>
      <c r="CN80" s="31" t="str">
        <f>IF(J80&gt;20,"",IF(J80&gt;13,4,IF(J80&gt;3,"",IF(J80&gt;3,"",""))))</f>
        <v/>
      </c>
      <c r="CO80" s="31" t="str">
        <f>IF(J80&gt;20,5,IF(J80&gt;13,"",IF(J80&gt;3,"",IF(J80&gt;3,"",""))))</f>
        <v/>
      </c>
      <c r="CP80" s="31">
        <f>IF(J80&gt;20,CO80,IF(J80&gt;13,CN80,IF(J80&gt;3,CM80,IF(J80=0,"",IF(J80&gt;3,"",CL80)))))</f>
        <v>3</v>
      </c>
      <c r="CQ80" s="21">
        <f>K80-F80</f>
        <v>40</v>
      </c>
      <c r="CR80" s="22" t="str">
        <f>IF(CQ80=0," ",IF(CQ80&gt;=50, "",IF(D80="ж","не прошла",IF(D80="м","не прошёл"))))</f>
        <v>не прошла</v>
      </c>
    </row>
    <row r="81" spans="1:96" ht="15" x14ac:dyDescent="0.25">
      <c r="A81" s="23">
        <f>'[1]Впишите фамилии!'!J76</f>
        <v>17</v>
      </c>
      <c r="B81" s="24" t="str">
        <f>'[1]Впишите фамилии!'!K76</f>
        <v>в</v>
      </c>
      <c r="C81" s="23" t="str">
        <f>'[1]Впишите фамилии!'!L76</f>
        <v>Касимов</v>
      </c>
      <c r="D81" s="23" t="str">
        <f>'[1]Впишите фамилии!'!M76</f>
        <v>м</v>
      </c>
      <c r="E81" s="38">
        <v>11</v>
      </c>
      <c r="F81" s="38">
        <v>18</v>
      </c>
      <c r="G81" s="38">
        <v>17</v>
      </c>
      <c r="H81" s="38">
        <v>6</v>
      </c>
      <c r="I81" s="39" t="s">
        <v>29</v>
      </c>
      <c r="J81" s="38">
        <v>9</v>
      </c>
      <c r="K81" s="34">
        <f>E81+F81+G81+H81+J81</f>
        <v>61</v>
      </c>
      <c r="L81" s="30">
        <f>IF(E81&gt;20,AK81,IF(E81&gt;13,AJ81,IF(E81=0,"",IF(E81&gt;3,AI81,IF(E81&gt;3,"",AH81)))))</f>
        <v>3</v>
      </c>
      <c r="M81" s="30">
        <f>IF(F81&gt;17,AP81,IF(F81&gt;11,AO81,IF(F81&gt;3,AN81,IF(F81=0,"",IF(F81&gt;3,"",AM81)))))</f>
        <v>5</v>
      </c>
      <c r="N81" s="30">
        <f>IF(G81&gt;20,AU81,IF(G81&gt;13,AT81,IF(G81&gt;3,AS81,IF(G81=0,"",IF(G81&gt;3,"",AR81)))))</f>
        <v>4</v>
      </c>
      <c r="O81" s="30">
        <f>IF(H81&gt;19,AZ81,IF(H81&gt;11,AY81,IF(H81&gt;3,AX81,IF(H81=0,"",IF(H81&gt;3,"",AW81)))))</f>
        <v>3</v>
      </c>
      <c r="P81" s="30">
        <f>IF(I81="физика",BL81,IF(I81="биология",BF81,IF(I81="химия",BR81,IF(I81="литература",BX81,IF(I81="вс.история",CD81,IF(I81="география",CJ81,IF(I81="иностранный",CP81,"")))))))</f>
        <v>3</v>
      </c>
      <c r="Q81" s="19" t="str">
        <f>IF(I81="биология",J81," " )</f>
        <v xml:space="preserve"> </v>
      </c>
      <c r="R81" s="20" t="str">
        <f>IF(I81="физика",J81," " )</f>
        <v xml:space="preserve"> </v>
      </c>
      <c r="S81" s="20" t="str">
        <f>IF(I81="химия",J81," " )</f>
        <v xml:space="preserve"> </v>
      </c>
      <c r="T81" s="20" t="str">
        <f>IF(I81="литература",J81," " )</f>
        <v xml:space="preserve"> </v>
      </c>
      <c r="U81" s="20" t="str">
        <f>IF(I81="вс.история",J81," " )</f>
        <v xml:space="preserve"> </v>
      </c>
      <c r="V81" s="20">
        <f>IF(I81="география",J81," " )</f>
        <v>9</v>
      </c>
      <c r="W81" s="20" t="str">
        <f>IF(I81="иностранный",J81," " )</f>
        <v xml:space="preserve"> </v>
      </c>
      <c r="X81" s="31" t="str">
        <f t="shared" si="14"/>
        <v/>
      </c>
      <c r="Y81" s="31" t="str">
        <f t="shared" si="15"/>
        <v/>
      </c>
      <c r="Z81" s="31">
        <f t="shared" si="16"/>
        <v>1</v>
      </c>
      <c r="AA81" s="31" t="str">
        <f t="shared" si="17"/>
        <v/>
      </c>
      <c r="AB81" s="31" t="str">
        <f t="shared" si="18"/>
        <v/>
      </c>
      <c r="AC81" s="31" t="str">
        <f t="shared" si="19"/>
        <v/>
      </c>
      <c r="AD81" s="31" t="str">
        <f t="shared" si="20"/>
        <v/>
      </c>
      <c r="AG81" s="20" t="s">
        <v>30</v>
      </c>
      <c r="AH81" s="31" t="str">
        <f>IF(E81&gt;20,"",IF(E81&gt;13,"",IF(E81&gt;3,"",2)))</f>
        <v/>
      </c>
      <c r="AI81" s="31">
        <f>IF(E81&gt;20,"",IF(E81&gt;13,"",IF(E81&gt;3,3,IF(E81&gt;3,"",""))))</f>
        <v>3</v>
      </c>
      <c r="AJ81" s="31" t="str">
        <f>IF(E81&gt;20,"",IF(E81&gt;13,4,IF(E81&gt;3,"",IF(E81&gt;3,"",""))))</f>
        <v/>
      </c>
      <c r="AK81" s="31" t="str">
        <f>IF(E81&gt;20,5,IF(E81&gt;13,"",IF(E81&gt;3,"",IF(E81&gt;3,"",""))))</f>
        <v/>
      </c>
      <c r="AL81" s="20" t="s">
        <v>31</v>
      </c>
      <c r="AM81" s="31" t="str">
        <f>IF(F81&gt;17,"",IF(F81&gt;11,"",IF(F81&gt;3,"",2)))</f>
        <v/>
      </c>
      <c r="AN81" s="31" t="str">
        <f>IF(F81&gt;17,"",IF(F81&gt;11,"",IF(F81&gt;3,3,IF(F81&gt;3,"",""))))</f>
        <v/>
      </c>
      <c r="AO81" s="31" t="str">
        <f>IF(F81&gt;17,"",IF(F81&gt;11,4,IF(F81&gt;3,"",IF(F81&gt;3,"",""))))</f>
        <v/>
      </c>
      <c r="AP81" s="31">
        <f>IF(F81&gt;17,5,IF(F81&gt;11,"",IF(F81&gt;3,"",IF(F81&gt;3,"",""))))</f>
        <v>5</v>
      </c>
      <c r="AQ81" s="20" t="s">
        <v>32</v>
      </c>
      <c r="AR81" s="31" t="str">
        <f>IF(G81&gt;20,"",IF(G81&gt;13,"",IF(G81&gt;3,"",2)))</f>
        <v/>
      </c>
      <c r="AS81" s="31" t="str">
        <f>IF(G81&gt;20,"",IF(G81&gt;13,"",IF(G81&gt;3,3,IF(G81&gt;3,"",""))))</f>
        <v/>
      </c>
      <c r="AT81" s="31">
        <f>IF(G81&gt;20,"",IF(G81&gt;13,4,IF(G81&gt;3,"",IF(G81&gt;3,"",""))))</f>
        <v>4</v>
      </c>
      <c r="AU81" s="31" t="str">
        <f>IF(G81&gt;20,5,IF(G81&gt;13,"",IF(G81&gt;3,"",IF(G81&gt;3,"",""))))</f>
        <v/>
      </c>
      <c r="AV81" s="20" t="s">
        <v>33</v>
      </c>
      <c r="AW81" s="31" t="str">
        <f>IF(H81&gt;19,"",IF(H81&gt;11,"",IF(H81&gt;3,"",2)))</f>
        <v/>
      </c>
      <c r="AX81" s="31">
        <f>IF(H81&gt;19,"",IF(H81&gt;11,"",IF(H81&gt;3,3,IF(H81&gt;3,"",""))))</f>
        <v>3</v>
      </c>
      <c r="AY81" s="31" t="str">
        <f>IF(H81&gt;19,"",IF(H81&gt;11,4,IF(H81&gt;3,"",IF(H81&gt;3,"",""))))</f>
        <v/>
      </c>
      <c r="AZ81" s="31" t="str">
        <f>IF(H81&gt;19,5,IF(H81&gt;11,"",IF(H81&gt;3,"",IF(H81&gt;3,"",""))))</f>
        <v/>
      </c>
      <c r="BA81" s="20" t="s">
        <v>34</v>
      </c>
      <c r="BB81" s="31" t="str">
        <f>IF(J81&gt;20,"",IF(J81&gt;13,"",IF(J81&gt;3,"",2)))</f>
        <v/>
      </c>
      <c r="BC81" s="31">
        <f>IF(J81&gt;20,"",IF(J81&gt;13,"",IF(J81&gt;3,3,IF(J81&gt;3,"",""))))</f>
        <v>3</v>
      </c>
      <c r="BD81" s="31" t="str">
        <f>IF(J81&gt;20,"",IF(J81&gt;13,4,IF(J81&gt;3,"",IF(J81&gt;3,"",""))))</f>
        <v/>
      </c>
      <c r="BE81" s="31" t="str">
        <f>IF(J81&gt;20,5,IF(J81&gt;13,"",IF(J81&gt;3,"",IF(J81&gt;3,"",""))))</f>
        <v/>
      </c>
      <c r="BF81" s="31">
        <f>IF(J81&gt;20,BE81,IF(J81&gt;13,BD81,IF(J81&gt;3,BC81,IF(J81=0,"",IF(J81&gt;3,"",BB81)))))</f>
        <v>3</v>
      </c>
      <c r="BG81" s="20" t="s">
        <v>14</v>
      </c>
      <c r="BH81" s="31" t="str">
        <f>IF(J81&gt;19,"",IF(J81&gt;11,"",IF(J81&gt;3,"",2)))</f>
        <v/>
      </c>
      <c r="BI81" s="31">
        <f>IF(J81&gt;19,"",IF(J81&gt;11,"",IF(J81&gt;3,3,IF(J81&gt;3,"",""))))</f>
        <v>3</v>
      </c>
      <c r="BJ81" s="31" t="str">
        <f>IF(J81&gt;19,"",IF(J81&gt;11,4,IF(J81&gt;3,"",IF(J81&gt;3,"",""))))</f>
        <v/>
      </c>
      <c r="BK81" s="31" t="str">
        <f>IF(J81&gt;19,5,IF(J81&gt;11,"",IF(J81&gt;3,"",IF(J81&gt;3,"",""))))</f>
        <v/>
      </c>
      <c r="BL81" s="31">
        <f>IF(J81&gt;19,BK81,IF(J81&gt;11,BJ81,IF(J81&gt;3,BI81,IF(J81=0,"",IF(J81&gt;3,"",BH81)))))</f>
        <v>3</v>
      </c>
      <c r="BM81" s="20" t="s">
        <v>15</v>
      </c>
      <c r="BN81" s="31" t="str">
        <f>IF(J81&gt;19,"",IF(J81&gt;11,"",IF(J81&gt;3,"",2)))</f>
        <v/>
      </c>
      <c r="BO81" s="31">
        <f>IF(J81&gt;19,"",IF(J81&gt;11,"",IF(J81&gt;3,3,IF(J81&gt;3,"",""))))</f>
        <v>3</v>
      </c>
      <c r="BP81" s="31" t="str">
        <f>IF(J81&gt;19,"",IF(J81&gt;11,4,IF(J81&gt;3,"",IF(J81&gt;3,"",""))))</f>
        <v/>
      </c>
      <c r="BQ81" s="31" t="str">
        <f>IF(J81&gt;19,5,IF(J81&gt;11,"",IF(J81&gt;3,"",IF(J81&gt;3,"",""))))</f>
        <v/>
      </c>
      <c r="BR81" s="31">
        <f>IF(J81&gt;19,BQ81,IF(J81&gt;11,BP81,IF(J81&gt;3,BO81,IF(J81=0,"",IF(J81&gt;3,"",BN81)))))</f>
        <v>3</v>
      </c>
      <c r="BS81" s="20" t="s">
        <v>16</v>
      </c>
      <c r="BT81" s="31" t="str">
        <f>IF(J81&gt;20,"",IF(J81&gt;13,"",IF(J81&gt;3,"",2)))</f>
        <v/>
      </c>
      <c r="BU81" s="31">
        <f>IF(J81&gt;20,"",IF(J81&gt;13,"",IF(J81&gt;3,3,IF(J81&gt;3,"",""))))</f>
        <v>3</v>
      </c>
      <c r="BV81" s="31" t="str">
        <f>IF(J81&gt;20,"",IF(J81&gt;13,4,IF(J81&gt;3,"",IF(J81&gt;3,"",""))))</f>
        <v/>
      </c>
      <c r="BW81" s="31" t="str">
        <f>IF(J81&gt;20,5,IF(J81&gt;13,"",IF(J81&gt;3,"",IF(J81&gt;3,"",""))))</f>
        <v/>
      </c>
      <c r="BX81" s="31">
        <f>IF(J81&gt;20,BW81,IF(J81&gt;13,BV81,IF(J81&gt;3,BU81,IF(J81=0,"",IF(J81&gt;3,"",BT81)))))</f>
        <v>3</v>
      </c>
      <c r="BY81" s="20" t="s">
        <v>35</v>
      </c>
      <c r="BZ81" s="31" t="str">
        <f>IF(J81&gt;20,"",IF(J81&gt;13,"",IF(J81&gt;3,"",2)))</f>
        <v/>
      </c>
      <c r="CA81" s="31">
        <f>IF(J81&gt;20,"",IF(J81&gt;13,"",IF(J81&gt;3,3,IF(J81&gt;3,"",""))))</f>
        <v>3</v>
      </c>
      <c r="CB81" s="31" t="str">
        <f>IF(J81&gt;20,"",IF(J81&gt;13,4,IF(J81&gt;3,"",IF(J81&gt;3,"",""))))</f>
        <v/>
      </c>
      <c r="CC81" s="31" t="str">
        <f>IF(J81&gt;20,5,IF(J81&gt;13,"",IF(J81&gt;3,"",IF(J81&gt;3,"",""))))</f>
        <v/>
      </c>
      <c r="CD81" s="31">
        <f>IF(J81&gt;20,CC81,IF(J81&gt;13,CB81,IF(J81&gt;3,CA81,IF(J81=0,"",IF(J81&gt;3,"",BZ81)))))</f>
        <v>3</v>
      </c>
      <c r="CE81" s="20" t="s">
        <v>29</v>
      </c>
      <c r="CF81" s="31" t="str">
        <f>IF(J81&gt;20,"",IF(J81&gt;13,"",IF(J81&gt;3,"",2)))</f>
        <v/>
      </c>
      <c r="CG81" s="31">
        <f>IF(J81&gt;20,"",IF(J81&gt;13,"",IF(J81&gt;3,3,IF(J81&gt;3,"",""))))</f>
        <v>3</v>
      </c>
      <c r="CH81" s="31" t="str">
        <f>IF(J81&gt;20,"",IF(J81&gt;13,4,IF(J81&gt;3,"",IF(J81&gt;3,"",""))))</f>
        <v/>
      </c>
      <c r="CI81" s="31" t="str">
        <f>IF(J81&gt;20,5,IF(J81&gt;13,"",IF(J81&gt;3,"",IF(J81&gt;3,"",""))))</f>
        <v/>
      </c>
      <c r="CJ81" s="31">
        <f>IF(J81&gt;20,CI81,IF(J81&gt;13,CH81,IF(J81&gt;3,CG81,IF(J81=0,"",IF(J81&gt;3,"",CF81)))))</f>
        <v>3</v>
      </c>
      <c r="CK81" s="20" t="s">
        <v>36</v>
      </c>
      <c r="CL81" s="31" t="str">
        <f>IF(J81&gt;20,"",IF(J81&gt;13,"",IF(J81&gt;3,"",2)))</f>
        <v/>
      </c>
      <c r="CM81" s="31">
        <f>IF(J81&gt;20,"",IF(J81&gt;13,"",IF(J81&gt;3,3,IF(J81&gt;3,"",""))))</f>
        <v>3</v>
      </c>
      <c r="CN81" s="31" t="str">
        <f>IF(J81&gt;20,"",IF(J81&gt;13,4,IF(J81&gt;3,"",IF(J81&gt;3,"",""))))</f>
        <v/>
      </c>
      <c r="CO81" s="31" t="str">
        <f>IF(J81&gt;20,5,IF(J81&gt;13,"",IF(J81&gt;3,"",IF(J81&gt;3,"",""))))</f>
        <v/>
      </c>
      <c r="CP81" s="31">
        <f>IF(J81&gt;20,CO81,IF(J81&gt;13,CN81,IF(J81&gt;3,CM81,IF(J81=0,"",IF(J81&gt;3,"",CL81)))))</f>
        <v>3</v>
      </c>
      <c r="CQ81" s="21">
        <f>K81-F81</f>
        <v>43</v>
      </c>
      <c r="CR81" s="22" t="str">
        <f>IF(CQ81=0," ",IF(CQ81&gt;=50, "",IF(D81="ж","не прошла",IF(D81="м","не прошёл"))))</f>
        <v>не прошёл</v>
      </c>
    </row>
    <row r="82" spans="1:96" ht="15.75" x14ac:dyDescent="0.25">
      <c r="A82" s="71"/>
      <c r="B82" s="92"/>
      <c r="C82" s="89" t="s">
        <v>39</v>
      </c>
      <c r="D82" s="89"/>
      <c r="E82" s="75">
        <f>SUM(E65:E81)/AE82</f>
        <v>11.4375</v>
      </c>
      <c r="F82" s="75">
        <f>SUM(F65:F81)/AE82</f>
        <v>12.375</v>
      </c>
      <c r="G82" s="75">
        <f>SUM(G65:G81)/AE82</f>
        <v>9</v>
      </c>
      <c r="H82" s="75">
        <f>SUM(H65:H81)/AE82</f>
        <v>8.75</v>
      </c>
      <c r="I82" s="90"/>
      <c r="J82" s="91"/>
      <c r="K82" s="75">
        <f>SUM(K65:K81)/AE82</f>
        <v>52.9375</v>
      </c>
      <c r="L82" s="75">
        <f>SUM(L65:L81)/AE82</f>
        <v>3.25</v>
      </c>
      <c r="M82" s="75">
        <f>SUM(M65:M81)/AE82</f>
        <v>3.9375</v>
      </c>
      <c r="N82" s="75">
        <f>SUM(N65:N81)/AE82</f>
        <v>3.0625</v>
      </c>
      <c r="O82" s="75">
        <f>SUM(O65:O81)/AE82</f>
        <v>3.125</v>
      </c>
      <c r="P82" s="75">
        <f>SUM(P65:P81)/AE82</f>
        <v>3.25</v>
      </c>
      <c r="Q82" s="93" t="str">
        <f>IF(I82="биология",J82," " )</f>
        <v xml:space="preserve"> </v>
      </c>
      <c r="R82" s="76" t="str">
        <f>IF(I82="физика",J82," " )</f>
        <v xml:space="preserve"> </v>
      </c>
      <c r="S82" s="76" t="str">
        <f>IF(I82="химия",J82," " )</f>
        <v xml:space="preserve"> </v>
      </c>
      <c r="T82" s="76" t="str">
        <f>IF(I82="литература",J82," " )</f>
        <v xml:space="preserve"> </v>
      </c>
      <c r="U82" s="76" t="str">
        <f>IF(I82="вс.история",J82," " )</f>
        <v xml:space="preserve"> </v>
      </c>
      <c r="V82" s="76" t="str">
        <f>IF(I82="география",J82," " )</f>
        <v xml:space="preserve"> </v>
      </c>
      <c r="W82" s="76" t="str">
        <f>IF(I82="английский",J82," " )</f>
        <v xml:space="preserve"> </v>
      </c>
      <c r="X82" s="77">
        <f>SUM(X65:X81)</f>
        <v>7</v>
      </c>
      <c r="Y82" s="77">
        <f>SUM(Y65:Y81)</f>
        <v>5</v>
      </c>
      <c r="Z82" s="77">
        <f>SUM(Z65:Z81)</f>
        <v>3</v>
      </c>
      <c r="AA82" s="77">
        <f>SUM(AA65:AA81)</f>
        <v>1</v>
      </c>
      <c r="AB82" s="77">
        <f>SUM(AB65:AB81)</f>
        <v>0</v>
      </c>
      <c r="AC82" s="77">
        <f>SUM(AC65:AC81)</f>
        <v>0</v>
      </c>
      <c r="AD82" s="77">
        <f>SUM(AD65:AD81)</f>
        <v>0</v>
      </c>
      <c r="AE82" s="94">
        <f>IF(SUM(X82:AD82)&lt;=0,1,AF82)</f>
        <v>16</v>
      </c>
      <c r="AF82" s="94">
        <f>SUM(X82:AD82)</f>
        <v>16</v>
      </c>
      <c r="AG82" s="76"/>
      <c r="AH82" s="79"/>
      <c r="AI82" s="79"/>
      <c r="AJ82" s="79"/>
      <c r="AK82" s="79"/>
      <c r="AL82" s="76"/>
      <c r="AM82" s="79"/>
      <c r="AN82" s="79"/>
      <c r="AO82" s="79"/>
      <c r="AP82" s="79"/>
      <c r="AQ82" s="76"/>
      <c r="AR82" s="79"/>
      <c r="AS82" s="79"/>
      <c r="AT82" s="79"/>
      <c r="AU82" s="79"/>
      <c r="AV82" s="76"/>
      <c r="AW82" s="79"/>
      <c r="AX82" s="79"/>
      <c r="AY82" s="79"/>
      <c r="AZ82" s="79"/>
      <c r="BA82" s="76"/>
      <c r="BB82" s="79"/>
      <c r="BC82" s="79"/>
      <c r="BD82" s="79"/>
      <c r="BE82" s="79"/>
      <c r="BF82" s="79"/>
      <c r="BG82" s="76"/>
      <c r="BH82" s="79"/>
      <c r="BI82" s="79"/>
      <c r="BJ82" s="79"/>
      <c r="BK82" s="79"/>
      <c r="BL82" s="79"/>
      <c r="BM82" s="76"/>
      <c r="BN82" s="79"/>
      <c r="BO82" s="79"/>
      <c r="BP82" s="79"/>
      <c r="BQ82" s="79"/>
      <c r="BR82" s="79"/>
      <c r="BS82" s="76"/>
      <c r="BT82" s="79"/>
      <c r="BU82" s="79"/>
      <c r="BV82" s="79"/>
      <c r="BW82" s="79"/>
      <c r="BX82" s="79"/>
      <c r="BY82" s="76"/>
      <c r="BZ82" s="79"/>
      <c r="CA82" s="79"/>
      <c r="CB82" s="79"/>
      <c r="CC82" s="79"/>
      <c r="CD82" s="79"/>
      <c r="CE82" s="76"/>
      <c r="CF82" s="79"/>
      <c r="CG82" s="79"/>
      <c r="CH82" s="79"/>
      <c r="CI82" s="79"/>
      <c r="CJ82" s="79"/>
      <c r="CK82" s="76"/>
      <c r="CL82" s="79"/>
      <c r="CM82" s="79"/>
      <c r="CN82" s="79"/>
      <c r="CO82" s="79"/>
      <c r="CP82" s="79"/>
      <c r="CQ82" s="95">
        <f>SUM(CQ65:CQ81)/AE82</f>
        <v>40.5625</v>
      </c>
      <c r="CR82" s="80"/>
    </row>
    <row r="83" spans="1:96" ht="28.5" x14ac:dyDescent="0.3">
      <c r="A83" s="71"/>
      <c r="B83" s="72"/>
      <c r="C83" s="96" t="s">
        <v>41</v>
      </c>
      <c r="D83" s="96"/>
      <c r="E83" s="97">
        <f>(SUM(E4:E25)+SUM(E34:E53)+SUM(E65:E81))/AE83</f>
        <v>13.105263157894736</v>
      </c>
      <c r="F83" s="97">
        <f>(SUM(F4:F25)+SUM(F34:F53)+SUM(F65:F81))/AE83</f>
        <v>15.684210526315789</v>
      </c>
      <c r="G83" s="97">
        <f>(SUM(G4:G25)+SUM(G34:G53)+SUM(G65:G81))/AE83</f>
        <v>11.403508771929825</v>
      </c>
      <c r="H83" s="97">
        <f>(SUM(H4:H25)+SUM(H34:H53)+SUM(H65:H81))/AE83</f>
        <v>11.649122807017545</v>
      </c>
      <c r="I83" s="97"/>
      <c r="J83" s="97">
        <f>(SUM(J4:J25)+SUM(J34:J53)+SUM(J65:J81))/AE83</f>
        <v>12.333333333333334</v>
      </c>
      <c r="K83" s="97">
        <f>(SUM(K4:K25)+SUM(K34:K53)+SUM(K65:K81))/AE83</f>
        <v>64.175438596491233</v>
      </c>
      <c r="L83" s="97">
        <f>(SUM(L4:L25)+SUM(L34:L53)+SUM(L65:L81))/AE83</f>
        <v>3.4736842105263159</v>
      </c>
      <c r="M83" s="97">
        <f>(SUM(M4:M25)+SUM(M34:M53)+SUM(M65:M81))/AE83</f>
        <v>4.3157894736842106</v>
      </c>
      <c r="N83" s="97">
        <f>(SUM(N4:N25)+SUM(N34:N53)+SUM(N65:N81))/AE83</f>
        <v>3.263157894736842</v>
      </c>
      <c r="O83" s="97">
        <f>(SUM(O4:O25)+SUM(O34:O53)+SUM(O65:O81))/AE83</f>
        <v>3.4912280701754388</v>
      </c>
      <c r="P83" s="97">
        <f>(SUM(P4:P25)+SUM(P34:P53)+SUM(P65:P81))/AE83</f>
        <v>3.5087719298245612</v>
      </c>
      <c r="Q83" s="98">
        <f>SUM(Q4:Q81)/Q84</f>
        <v>12.125</v>
      </c>
      <c r="R83" s="98">
        <f>SUM(R4:R81)/R84</f>
        <v>10.199999999999999</v>
      </c>
      <c r="S83" s="98">
        <f>SUM(S4:S81)/S84</f>
        <v>17</v>
      </c>
      <c r="T83" s="98">
        <f>SUM(T4:T81)/T84</f>
        <v>0</v>
      </c>
      <c r="U83" s="98">
        <f>SUM(U4:U81)/U84</f>
        <v>0</v>
      </c>
      <c r="V83" s="98">
        <f>SUM(V4:V81)/V84</f>
        <v>12.5</v>
      </c>
      <c r="W83" s="98">
        <f>SUM(W4:W81)/W84</f>
        <v>18.399999999999999</v>
      </c>
      <c r="X83" s="99">
        <f>X26+X54+X82</f>
        <v>11</v>
      </c>
      <c r="Y83" s="99">
        <f>Y26+Y54+Y82</f>
        <v>12</v>
      </c>
      <c r="Z83" s="99">
        <f>Z26+Z54+Z82</f>
        <v>16</v>
      </c>
      <c r="AA83" s="99">
        <f>AA26+AA54+AA82</f>
        <v>10</v>
      </c>
      <c r="AB83" s="99">
        <f>AB26+AB54+AB82</f>
        <v>7</v>
      </c>
      <c r="AC83" s="99">
        <f>AC26+AC54+AC82</f>
        <v>1</v>
      </c>
      <c r="AD83" s="99">
        <f>AD26+AD54+AD82</f>
        <v>0</v>
      </c>
      <c r="AE83" s="94">
        <f>IF(SUM(X83:AD83)&lt;=0,1,AF83)</f>
        <v>57</v>
      </c>
      <c r="AF83" s="94">
        <f>SUM(X83:AD83)</f>
        <v>57</v>
      </c>
      <c r="AG83" s="76"/>
      <c r="AH83" s="79"/>
      <c r="AI83" s="79"/>
      <c r="AJ83" s="79"/>
      <c r="AK83" s="79"/>
      <c r="AL83" s="79"/>
      <c r="AM83" s="79"/>
      <c r="AN83" s="79"/>
      <c r="AO83" s="79"/>
      <c r="AP83" s="79"/>
      <c r="AQ83" s="76"/>
      <c r="AR83" s="79"/>
      <c r="AS83" s="79"/>
      <c r="AT83" s="79"/>
      <c r="AU83" s="79"/>
      <c r="AV83" s="76"/>
      <c r="AW83" s="79"/>
      <c r="AX83" s="79"/>
      <c r="AY83" s="79"/>
      <c r="AZ83" s="79"/>
      <c r="BA83" s="76"/>
      <c r="BB83" s="79"/>
      <c r="BC83" s="79"/>
      <c r="BD83" s="79"/>
      <c r="BE83" s="79"/>
      <c r="BF83" s="79"/>
      <c r="BG83" s="76"/>
      <c r="BH83" s="79"/>
      <c r="BI83" s="79"/>
      <c r="BJ83" s="79"/>
      <c r="BK83" s="79"/>
      <c r="BL83" s="79"/>
      <c r="BM83" s="76"/>
      <c r="BN83" s="79"/>
      <c r="BO83" s="79"/>
      <c r="BP83" s="79"/>
      <c r="BQ83" s="79"/>
      <c r="BR83" s="79"/>
      <c r="BS83" s="76"/>
      <c r="BT83" s="76"/>
      <c r="BU83" s="76"/>
      <c r="BV83" s="76"/>
      <c r="BW83" s="76"/>
      <c r="BX83" s="76"/>
      <c r="BY83" s="76"/>
      <c r="BZ83" s="79"/>
      <c r="CA83" s="79"/>
      <c r="CB83" s="79"/>
      <c r="CC83" s="79"/>
      <c r="CD83" s="79"/>
      <c r="CE83" s="76"/>
      <c r="CF83" s="79"/>
      <c r="CG83" s="79"/>
      <c r="CH83" s="79"/>
      <c r="CI83" s="79"/>
      <c r="CJ83" s="79"/>
      <c r="CK83" s="76"/>
      <c r="CL83" s="79"/>
      <c r="CM83" s="79"/>
      <c r="CN83" s="79"/>
      <c r="CO83" s="79"/>
      <c r="CP83" s="79"/>
      <c r="CQ83" s="97">
        <f>(SUM(CQ4:CQ25)+SUM(CQ34:CQ53)+SUM(CQ65:CQ81))/AE83</f>
        <v>48.491228070175438</v>
      </c>
      <c r="CR83" s="100">
        <f>COUNTIF(CR4:CR81,"не прошёл")+COUNTIF(CR4:CR81,"не прошла")</f>
        <v>35</v>
      </c>
    </row>
    <row r="84" spans="1:96" ht="20.25" x14ac:dyDescent="0.3">
      <c r="Q84" s="42">
        <f t="shared" ref="Q84:W84" si="21">IF(Q85=0,1,Q85)</f>
        <v>24</v>
      </c>
      <c r="R84" s="42">
        <f t="shared" si="21"/>
        <v>15</v>
      </c>
      <c r="S84" s="42">
        <f t="shared" si="21"/>
        <v>1</v>
      </c>
      <c r="T84" s="42">
        <f t="shared" si="21"/>
        <v>1</v>
      </c>
      <c r="U84" s="42">
        <f t="shared" si="21"/>
        <v>1</v>
      </c>
      <c r="V84" s="42">
        <f t="shared" si="21"/>
        <v>12</v>
      </c>
      <c r="W84" s="42">
        <f t="shared" si="21"/>
        <v>5</v>
      </c>
      <c r="CQ84" s="43"/>
      <c r="CR84" s="43"/>
    </row>
    <row r="85" spans="1:96" ht="15" x14ac:dyDescent="0.2">
      <c r="D85" s="44"/>
      <c r="Q85" s="42">
        <f>COUNT(Q4:Q81)</f>
        <v>24</v>
      </c>
      <c r="R85" s="42">
        <f>COUNT(R4:R81)</f>
        <v>15</v>
      </c>
      <c r="S85" s="42">
        <f>COUNT(S4:S81)</f>
        <v>1</v>
      </c>
      <c r="T85" s="42">
        <f>COUNT(T4:T81)</f>
        <v>0</v>
      </c>
      <c r="U85" s="42">
        <f>COUNT(U4:U81)</f>
        <v>0</v>
      </c>
      <c r="V85" s="42">
        <f>COUNT(V4:V81)</f>
        <v>12</v>
      </c>
      <c r="W85" s="42">
        <f>COUNT(W4:W81)</f>
        <v>5</v>
      </c>
    </row>
    <row r="86" spans="1:96" ht="18.75" x14ac:dyDescent="0.2">
      <c r="C86" s="45"/>
      <c r="D86" s="46"/>
      <c r="E86" s="45"/>
      <c r="F86" s="45"/>
      <c r="G86" s="45"/>
      <c r="H86" s="45"/>
      <c r="I86" s="45"/>
      <c r="J86" s="45"/>
      <c r="K86" s="45"/>
      <c r="L86" s="45"/>
    </row>
    <row r="87" spans="1:96" ht="15" x14ac:dyDescent="0.2">
      <c r="D87" s="44"/>
    </row>
    <row r="88" spans="1:96" ht="18.75" x14ac:dyDescent="0.3">
      <c r="C88" s="47"/>
      <c r="D88" s="47"/>
    </row>
  </sheetData>
  <protectedRanges>
    <protectedRange password="8DF2" sqref="Q83:W85" name="Диапазон1_4"/>
    <protectedRange password="8DF2" sqref="P34:CP62 P4:CP31 P65:CP81" name="Диапазон1_1_1"/>
    <protectedRange password="8DF2" sqref="CR1 CQ32:CR32 CQ33 CQ64 CR3:CR31 CQ1:CQ31 CQ34:CR63 CQ65:CR65522" name="Диапазон1_3_1"/>
    <protectedRange password="8DF2" sqref="CR2 CR33 CR64" name="Диапазон1"/>
  </protectedRanges>
  <mergeCells count="9">
    <mergeCell ref="A63:K63"/>
    <mergeCell ref="L63:P63"/>
    <mergeCell ref="I64:J64"/>
    <mergeCell ref="A32:K32"/>
    <mergeCell ref="L32:P32"/>
    <mergeCell ref="I33:J33"/>
    <mergeCell ref="A1:K1"/>
    <mergeCell ref="L1:P1"/>
    <mergeCell ref="I2:J2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61" workbookViewId="0">
      <selection activeCell="G81" sqref="G81"/>
    </sheetView>
  </sheetViews>
  <sheetFormatPr defaultRowHeight="15.75" x14ac:dyDescent="0.25"/>
  <cols>
    <col min="1" max="1" width="7.28515625" style="111" customWidth="1"/>
    <col min="2" max="2" width="15.7109375" style="112" customWidth="1"/>
    <col min="3" max="3" width="4.85546875" style="112" customWidth="1"/>
    <col min="4" max="4" width="15.42578125" style="112" customWidth="1"/>
    <col min="5" max="5" width="5.7109375" style="112" customWidth="1"/>
    <col min="6" max="6" width="19.7109375" style="112" customWidth="1"/>
    <col min="7" max="7" width="5" style="112" customWidth="1"/>
    <col min="8" max="8" width="17.85546875" style="112" customWidth="1"/>
    <col min="9" max="9" width="5" style="112" customWidth="1"/>
    <col min="10" max="10" width="16.7109375" style="112" customWidth="1"/>
    <col min="11" max="11" width="5.140625" style="112" customWidth="1"/>
    <col min="12" max="12" width="17" style="112" customWidth="1"/>
    <col min="13" max="13" width="5.7109375" style="112" customWidth="1"/>
    <col min="255" max="255" width="7.28515625" customWidth="1"/>
    <col min="256" max="256" width="22.42578125" customWidth="1"/>
    <col min="257" max="257" width="7.85546875" customWidth="1"/>
    <col min="258" max="258" width="21.28515625" customWidth="1"/>
    <col min="259" max="259" width="7.5703125" customWidth="1"/>
    <col min="260" max="260" width="25.85546875" customWidth="1"/>
    <col min="261" max="261" width="7.85546875" customWidth="1"/>
    <col min="262" max="262" width="22.5703125" customWidth="1"/>
    <col min="263" max="263" width="8.140625" customWidth="1"/>
    <col min="264" max="264" width="19" customWidth="1"/>
    <col min="265" max="265" width="6.42578125" customWidth="1"/>
    <col min="266" max="266" width="18.7109375" customWidth="1"/>
    <col min="267" max="267" width="8.140625" customWidth="1"/>
    <col min="268" max="268" width="16.5703125" customWidth="1"/>
    <col min="269" max="269" width="8.140625" customWidth="1"/>
    <col min="511" max="511" width="7.28515625" customWidth="1"/>
    <col min="512" max="512" width="22.42578125" customWidth="1"/>
    <col min="513" max="513" width="7.85546875" customWidth="1"/>
    <col min="514" max="514" width="21.28515625" customWidth="1"/>
    <col min="515" max="515" width="7.5703125" customWidth="1"/>
    <col min="516" max="516" width="25.85546875" customWidth="1"/>
    <col min="517" max="517" width="7.85546875" customWidth="1"/>
    <col min="518" max="518" width="22.5703125" customWidth="1"/>
    <col min="519" max="519" width="8.140625" customWidth="1"/>
    <col min="520" max="520" width="19" customWidth="1"/>
    <col min="521" max="521" width="6.42578125" customWidth="1"/>
    <col min="522" max="522" width="18.7109375" customWidth="1"/>
    <col min="523" max="523" width="8.140625" customWidth="1"/>
    <col min="524" max="524" width="16.5703125" customWidth="1"/>
    <col min="525" max="525" width="8.140625" customWidth="1"/>
    <col min="767" max="767" width="7.28515625" customWidth="1"/>
    <col min="768" max="768" width="22.42578125" customWidth="1"/>
    <col min="769" max="769" width="7.85546875" customWidth="1"/>
    <col min="770" max="770" width="21.28515625" customWidth="1"/>
    <col min="771" max="771" width="7.5703125" customWidth="1"/>
    <col min="772" max="772" width="25.85546875" customWidth="1"/>
    <col min="773" max="773" width="7.85546875" customWidth="1"/>
    <col min="774" max="774" width="22.5703125" customWidth="1"/>
    <col min="775" max="775" width="8.140625" customWidth="1"/>
    <col min="776" max="776" width="19" customWidth="1"/>
    <col min="777" max="777" width="6.42578125" customWidth="1"/>
    <col min="778" max="778" width="18.7109375" customWidth="1"/>
    <col min="779" max="779" width="8.140625" customWidth="1"/>
    <col min="780" max="780" width="16.5703125" customWidth="1"/>
    <col min="781" max="781" width="8.140625" customWidth="1"/>
    <col min="1023" max="1023" width="7.28515625" customWidth="1"/>
    <col min="1024" max="1024" width="22.42578125" customWidth="1"/>
    <col min="1025" max="1025" width="7.85546875" customWidth="1"/>
    <col min="1026" max="1026" width="21.28515625" customWidth="1"/>
    <col min="1027" max="1027" width="7.5703125" customWidth="1"/>
    <col min="1028" max="1028" width="25.85546875" customWidth="1"/>
    <col min="1029" max="1029" width="7.85546875" customWidth="1"/>
    <col min="1030" max="1030" width="22.5703125" customWidth="1"/>
    <col min="1031" max="1031" width="8.140625" customWidth="1"/>
    <col min="1032" max="1032" width="19" customWidth="1"/>
    <col min="1033" max="1033" width="6.42578125" customWidth="1"/>
    <col min="1034" max="1034" width="18.7109375" customWidth="1"/>
    <col min="1035" max="1035" width="8.140625" customWidth="1"/>
    <col min="1036" max="1036" width="16.5703125" customWidth="1"/>
    <col min="1037" max="1037" width="8.140625" customWidth="1"/>
    <col min="1279" max="1279" width="7.28515625" customWidth="1"/>
    <col min="1280" max="1280" width="22.42578125" customWidth="1"/>
    <col min="1281" max="1281" width="7.85546875" customWidth="1"/>
    <col min="1282" max="1282" width="21.28515625" customWidth="1"/>
    <col min="1283" max="1283" width="7.5703125" customWidth="1"/>
    <col min="1284" max="1284" width="25.85546875" customWidth="1"/>
    <col min="1285" max="1285" width="7.85546875" customWidth="1"/>
    <col min="1286" max="1286" width="22.5703125" customWidth="1"/>
    <col min="1287" max="1287" width="8.140625" customWidth="1"/>
    <col min="1288" max="1288" width="19" customWidth="1"/>
    <col min="1289" max="1289" width="6.42578125" customWidth="1"/>
    <col min="1290" max="1290" width="18.7109375" customWidth="1"/>
    <col min="1291" max="1291" width="8.140625" customWidth="1"/>
    <col min="1292" max="1292" width="16.5703125" customWidth="1"/>
    <col min="1293" max="1293" width="8.140625" customWidth="1"/>
    <col min="1535" max="1535" width="7.28515625" customWidth="1"/>
    <col min="1536" max="1536" width="22.42578125" customWidth="1"/>
    <col min="1537" max="1537" width="7.85546875" customWidth="1"/>
    <col min="1538" max="1538" width="21.28515625" customWidth="1"/>
    <col min="1539" max="1539" width="7.5703125" customWidth="1"/>
    <col min="1540" max="1540" width="25.85546875" customWidth="1"/>
    <col min="1541" max="1541" width="7.85546875" customWidth="1"/>
    <col min="1542" max="1542" width="22.5703125" customWidth="1"/>
    <col min="1543" max="1543" width="8.140625" customWidth="1"/>
    <col min="1544" max="1544" width="19" customWidth="1"/>
    <col min="1545" max="1545" width="6.42578125" customWidth="1"/>
    <col min="1546" max="1546" width="18.7109375" customWidth="1"/>
    <col min="1547" max="1547" width="8.140625" customWidth="1"/>
    <col min="1548" max="1548" width="16.5703125" customWidth="1"/>
    <col min="1549" max="1549" width="8.140625" customWidth="1"/>
    <col min="1791" max="1791" width="7.28515625" customWidth="1"/>
    <col min="1792" max="1792" width="22.42578125" customWidth="1"/>
    <col min="1793" max="1793" width="7.85546875" customWidth="1"/>
    <col min="1794" max="1794" width="21.28515625" customWidth="1"/>
    <col min="1795" max="1795" width="7.5703125" customWidth="1"/>
    <col min="1796" max="1796" width="25.85546875" customWidth="1"/>
    <col min="1797" max="1797" width="7.85546875" customWidth="1"/>
    <col min="1798" max="1798" width="22.5703125" customWidth="1"/>
    <col min="1799" max="1799" width="8.140625" customWidth="1"/>
    <col min="1800" max="1800" width="19" customWidth="1"/>
    <col min="1801" max="1801" width="6.42578125" customWidth="1"/>
    <col min="1802" max="1802" width="18.7109375" customWidth="1"/>
    <col min="1803" max="1803" width="8.140625" customWidth="1"/>
    <col min="1804" max="1804" width="16.5703125" customWidth="1"/>
    <col min="1805" max="1805" width="8.140625" customWidth="1"/>
    <col min="2047" max="2047" width="7.28515625" customWidth="1"/>
    <col min="2048" max="2048" width="22.42578125" customWidth="1"/>
    <col min="2049" max="2049" width="7.85546875" customWidth="1"/>
    <col min="2050" max="2050" width="21.28515625" customWidth="1"/>
    <col min="2051" max="2051" width="7.5703125" customWidth="1"/>
    <col min="2052" max="2052" width="25.85546875" customWidth="1"/>
    <col min="2053" max="2053" width="7.85546875" customWidth="1"/>
    <col min="2054" max="2054" width="22.5703125" customWidth="1"/>
    <col min="2055" max="2055" width="8.140625" customWidth="1"/>
    <col min="2056" max="2056" width="19" customWidth="1"/>
    <col min="2057" max="2057" width="6.42578125" customWidth="1"/>
    <col min="2058" max="2058" width="18.7109375" customWidth="1"/>
    <col min="2059" max="2059" width="8.140625" customWidth="1"/>
    <col min="2060" max="2060" width="16.5703125" customWidth="1"/>
    <col min="2061" max="2061" width="8.140625" customWidth="1"/>
    <col min="2303" max="2303" width="7.28515625" customWidth="1"/>
    <col min="2304" max="2304" width="22.42578125" customWidth="1"/>
    <col min="2305" max="2305" width="7.85546875" customWidth="1"/>
    <col min="2306" max="2306" width="21.28515625" customWidth="1"/>
    <col min="2307" max="2307" width="7.5703125" customWidth="1"/>
    <col min="2308" max="2308" width="25.85546875" customWidth="1"/>
    <col min="2309" max="2309" width="7.85546875" customWidth="1"/>
    <col min="2310" max="2310" width="22.5703125" customWidth="1"/>
    <col min="2311" max="2311" width="8.140625" customWidth="1"/>
    <col min="2312" max="2312" width="19" customWidth="1"/>
    <col min="2313" max="2313" width="6.42578125" customWidth="1"/>
    <col min="2314" max="2314" width="18.7109375" customWidth="1"/>
    <col min="2315" max="2315" width="8.140625" customWidth="1"/>
    <col min="2316" max="2316" width="16.5703125" customWidth="1"/>
    <col min="2317" max="2317" width="8.140625" customWidth="1"/>
    <col min="2559" max="2559" width="7.28515625" customWidth="1"/>
    <col min="2560" max="2560" width="22.42578125" customWidth="1"/>
    <col min="2561" max="2561" width="7.85546875" customWidth="1"/>
    <col min="2562" max="2562" width="21.28515625" customWidth="1"/>
    <col min="2563" max="2563" width="7.5703125" customWidth="1"/>
    <col min="2564" max="2564" width="25.85546875" customWidth="1"/>
    <col min="2565" max="2565" width="7.85546875" customWidth="1"/>
    <col min="2566" max="2566" width="22.5703125" customWidth="1"/>
    <col min="2567" max="2567" width="8.140625" customWidth="1"/>
    <col min="2568" max="2568" width="19" customWidth="1"/>
    <col min="2569" max="2569" width="6.42578125" customWidth="1"/>
    <col min="2570" max="2570" width="18.7109375" customWidth="1"/>
    <col min="2571" max="2571" width="8.140625" customWidth="1"/>
    <col min="2572" max="2572" width="16.5703125" customWidth="1"/>
    <col min="2573" max="2573" width="8.140625" customWidth="1"/>
    <col min="2815" max="2815" width="7.28515625" customWidth="1"/>
    <col min="2816" max="2816" width="22.42578125" customWidth="1"/>
    <col min="2817" max="2817" width="7.85546875" customWidth="1"/>
    <col min="2818" max="2818" width="21.28515625" customWidth="1"/>
    <col min="2819" max="2819" width="7.5703125" customWidth="1"/>
    <col min="2820" max="2820" width="25.85546875" customWidth="1"/>
    <col min="2821" max="2821" width="7.85546875" customWidth="1"/>
    <col min="2822" max="2822" width="22.5703125" customWidth="1"/>
    <col min="2823" max="2823" width="8.140625" customWidth="1"/>
    <col min="2824" max="2824" width="19" customWidth="1"/>
    <col min="2825" max="2825" width="6.42578125" customWidth="1"/>
    <col min="2826" max="2826" width="18.7109375" customWidth="1"/>
    <col min="2827" max="2827" width="8.140625" customWidth="1"/>
    <col min="2828" max="2828" width="16.5703125" customWidth="1"/>
    <col min="2829" max="2829" width="8.140625" customWidth="1"/>
    <col min="3071" max="3071" width="7.28515625" customWidth="1"/>
    <col min="3072" max="3072" width="22.42578125" customWidth="1"/>
    <col min="3073" max="3073" width="7.85546875" customWidth="1"/>
    <col min="3074" max="3074" width="21.28515625" customWidth="1"/>
    <col min="3075" max="3075" width="7.5703125" customWidth="1"/>
    <col min="3076" max="3076" width="25.85546875" customWidth="1"/>
    <col min="3077" max="3077" width="7.85546875" customWidth="1"/>
    <col min="3078" max="3078" width="22.5703125" customWidth="1"/>
    <col min="3079" max="3079" width="8.140625" customWidth="1"/>
    <col min="3080" max="3080" width="19" customWidth="1"/>
    <col min="3081" max="3081" width="6.42578125" customWidth="1"/>
    <col min="3082" max="3082" width="18.7109375" customWidth="1"/>
    <col min="3083" max="3083" width="8.140625" customWidth="1"/>
    <col min="3084" max="3084" width="16.5703125" customWidth="1"/>
    <col min="3085" max="3085" width="8.140625" customWidth="1"/>
    <col min="3327" max="3327" width="7.28515625" customWidth="1"/>
    <col min="3328" max="3328" width="22.42578125" customWidth="1"/>
    <col min="3329" max="3329" width="7.85546875" customWidth="1"/>
    <col min="3330" max="3330" width="21.28515625" customWidth="1"/>
    <col min="3331" max="3331" width="7.5703125" customWidth="1"/>
    <col min="3332" max="3332" width="25.85546875" customWidth="1"/>
    <col min="3333" max="3333" width="7.85546875" customWidth="1"/>
    <col min="3334" max="3334" width="22.5703125" customWidth="1"/>
    <col min="3335" max="3335" width="8.140625" customWidth="1"/>
    <col min="3336" max="3336" width="19" customWidth="1"/>
    <col min="3337" max="3337" width="6.42578125" customWidth="1"/>
    <col min="3338" max="3338" width="18.7109375" customWidth="1"/>
    <col min="3339" max="3339" width="8.140625" customWidth="1"/>
    <col min="3340" max="3340" width="16.5703125" customWidth="1"/>
    <col min="3341" max="3341" width="8.140625" customWidth="1"/>
    <col min="3583" max="3583" width="7.28515625" customWidth="1"/>
    <col min="3584" max="3584" width="22.42578125" customWidth="1"/>
    <col min="3585" max="3585" width="7.85546875" customWidth="1"/>
    <col min="3586" max="3586" width="21.28515625" customWidth="1"/>
    <col min="3587" max="3587" width="7.5703125" customWidth="1"/>
    <col min="3588" max="3588" width="25.85546875" customWidth="1"/>
    <col min="3589" max="3589" width="7.85546875" customWidth="1"/>
    <col min="3590" max="3590" width="22.5703125" customWidth="1"/>
    <col min="3591" max="3591" width="8.140625" customWidth="1"/>
    <col min="3592" max="3592" width="19" customWidth="1"/>
    <col min="3593" max="3593" width="6.42578125" customWidth="1"/>
    <col min="3594" max="3594" width="18.7109375" customWidth="1"/>
    <col min="3595" max="3595" width="8.140625" customWidth="1"/>
    <col min="3596" max="3596" width="16.5703125" customWidth="1"/>
    <col min="3597" max="3597" width="8.140625" customWidth="1"/>
    <col min="3839" max="3839" width="7.28515625" customWidth="1"/>
    <col min="3840" max="3840" width="22.42578125" customWidth="1"/>
    <col min="3841" max="3841" width="7.85546875" customWidth="1"/>
    <col min="3842" max="3842" width="21.28515625" customWidth="1"/>
    <col min="3843" max="3843" width="7.5703125" customWidth="1"/>
    <col min="3844" max="3844" width="25.85546875" customWidth="1"/>
    <col min="3845" max="3845" width="7.85546875" customWidth="1"/>
    <col min="3846" max="3846" width="22.5703125" customWidth="1"/>
    <col min="3847" max="3847" width="8.140625" customWidth="1"/>
    <col min="3848" max="3848" width="19" customWidth="1"/>
    <col min="3849" max="3849" width="6.42578125" customWidth="1"/>
    <col min="3850" max="3850" width="18.7109375" customWidth="1"/>
    <col min="3851" max="3851" width="8.140625" customWidth="1"/>
    <col min="3852" max="3852" width="16.5703125" customWidth="1"/>
    <col min="3853" max="3853" width="8.140625" customWidth="1"/>
    <col min="4095" max="4095" width="7.28515625" customWidth="1"/>
    <col min="4096" max="4096" width="22.42578125" customWidth="1"/>
    <col min="4097" max="4097" width="7.85546875" customWidth="1"/>
    <col min="4098" max="4098" width="21.28515625" customWidth="1"/>
    <col min="4099" max="4099" width="7.5703125" customWidth="1"/>
    <col min="4100" max="4100" width="25.85546875" customWidth="1"/>
    <col min="4101" max="4101" width="7.85546875" customWidth="1"/>
    <col min="4102" max="4102" width="22.5703125" customWidth="1"/>
    <col min="4103" max="4103" width="8.140625" customWidth="1"/>
    <col min="4104" max="4104" width="19" customWidth="1"/>
    <col min="4105" max="4105" width="6.42578125" customWidth="1"/>
    <col min="4106" max="4106" width="18.7109375" customWidth="1"/>
    <col min="4107" max="4107" width="8.140625" customWidth="1"/>
    <col min="4108" max="4108" width="16.5703125" customWidth="1"/>
    <col min="4109" max="4109" width="8.140625" customWidth="1"/>
    <col min="4351" max="4351" width="7.28515625" customWidth="1"/>
    <col min="4352" max="4352" width="22.42578125" customWidth="1"/>
    <col min="4353" max="4353" width="7.85546875" customWidth="1"/>
    <col min="4354" max="4354" width="21.28515625" customWidth="1"/>
    <col min="4355" max="4355" width="7.5703125" customWidth="1"/>
    <col min="4356" max="4356" width="25.85546875" customWidth="1"/>
    <col min="4357" max="4357" width="7.85546875" customWidth="1"/>
    <col min="4358" max="4358" width="22.5703125" customWidth="1"/>
    <col min="4359" max="4359" width="8.140625" customWidth="1"/>
    <col min="4360" max="4360" width="19" customWidth="1"/>
    <col min="4361" max="4361" width="6.42578125" customWidth="1"/>
    <col min="4362" max="4362" width="18.7109375" customWidth="1"/>
    <col min="4363" max="4363" width="8.140625" customWidth="1"/>
    <col min="4364" max="4364" width="16.5703125" customWidth="1"/>
    <col min="4365" max="4365" width="8.140625" customWidth="1"/>
    <col min="4607" max="4607" width="7.28515625" customWidth="1"/>
    <col min="4608" max="4608" width="22.42578125" customWidth="1"/>
    <col min="4609" max="4609" width="7.85546875" customWidth="1"/>
    <col min="4610" max="4610" width="21.28515625" customWidth="1"/>
    <col min="4611" max="4611" width="7.5703125" customWidth="1"/>
    <col min="4612" max="4612" width="25.85546875" customWidth="1"/>
    <col min="4613" max="4613" width="7.85546875" customWidth="1"/>
    <col min="4614" max="4614" width="22.5703125" customWidth="1"/>
    <col min="4615" max="4615" width="8.140625" customWidth="1"/>
    <col min="4616" max="4616" width="19" customWidth="1"/>
    <col min="4617" max="4617" width="6.42578125" customWidth="1"/>
    <col min="4618" max="4618" width="18.7109375" customWidth="1"/>
    <col min="4619" max="4619" width="8.140625" customWidth="1"/>
    <col min="4620" max="4620" width="16.5703125" customWidth="1"/>
    <col min="4621" max="4621" width="8.140625" customWidth="1"/>
    <col min="4863" max="4863" width="7.28515625" customWidth="1"/>
    <col min="4864" max="4864" width="22.42578125" customWidth="1"/>
    <col min="4865" max="4865" width="7.85546875" customWidth="1"/>
    <col min="4866" max="4866" width="21.28515625" customWidth="1"/>
    <col min="4867" max="4867" width="7.5703125" customWidth="1"/>
    <col min="4868" max="4868" width="25.85546875" customWidth="1"/>
    <col min="4869" max="4869" width="7.85546875" customWidth="1"/>
    <col min="4870" max="4870" width="22.5703125" customWidth="1"/>
    <col min="4871" max="4871" width="8.140625" customWidth="1"/>
    <col min="4872" max="4872" width="19" customWidth="1"/>
    <col min="4873" max="4873" width="6.42578125" customWidth="1"/>
    <col min="4874" max="4874" width="18.7109375" customWidth="1"/>
    <col min="4875" max="4875" width="8.140625" customWidth="1"/>
    <col min="4876" max="4876" width="16.5703125" customWidth="1"/>
    <col min="4877" max="4877" width="8.140625" customWidth="1"/>
    <col min="5119" max="5119" width="7.28515625" customWidth="1"/>
    <col min="5120" max="5120" width="22.42578125" customWidth="1"/>
    <col min="5121" max="5121" width="7.85546875" customWidth="1"/>
    <col min="5122" max="5122" width="21.28515625" customWidth="1"/>
    <col min="5123" max="5123" width="7.5703125" customWidth="1"/>
    <col min="5124" max="5124" width="25.85546875" customWidth="1"/>
    <col min="5125" max="5125" width="7.85546875" customWidth="1"/>
    <col min="5126" max="5126" width="22.5703125" customWidth="1"/>
    <col min="5127" max="5127" width="8.140625" customWidth="1"/>
    <col min="5128" max="5128" width="19" customWidth="1"/>
    <col min="5129" max="5129" width="6.42578125" customWidth="1"/>
    <col min="5130" max="5130" width="18.7109375" customWidth="1"/>
    <col min="5131" max="5131" width="8.140625" customWidth="1"/>
    <col min="5132" max="5132" width="16.5703125" customWidth="1"/>
    <col min="5133" max="5133" width="8.140625" customWidth="1"/>
    <col min="5375" max="5375" width="7.28515625" customWidth="1"/>
    <col min="5376" max="5376" width="22.42578125" customWidth="1"/>
    <col min="5377" max="5377" width="7.85546875" customWidth="1"/>
    <col min="5378" max="5378" width="21.28515625" customWidth="1"/>
    <col min="5379" max="5379" width="7.5703125" customWidth="1"/>
    <col min="5380" max="5380" width="25.85546875" customWidth="1"/>
    <col min="5381" max="5381" width="7.85546875" customWidth="1"/>
    <col min="5382" max="5382" width="22.5703125" customWidth="1"/>
    <col min="5383" max="5383" width="8.140625" customWidth="1"/>
    <col min="5384" max="5384" width="19" customWidth="1"/>
    <col min="5385" max="5385" width="6.42578125" customWidth="1"/>
    <col min="5386" max="5386" width="18.7109375" customWidth="1"/>
    <col min="5387" max="5387" width="8.140625" customWidth="1"/>
    <col min="5388" max="5388" width="16.5703125" customWidth="1"/>
    <col min="5389" max="5389" width="8.140625" customWidth="1"/>
    <col min="5631" max="5631" width="7.28515625" customWidth="1"/>
    <col min="5632" max="5632" width="22.42578125" customWidth="1"/>
    <col min="5633" max="5633" width="7.85546875" customWidth="1"/>
    <col min="5634" max="5634" width="21.28515625" customWidth="1"/>
    <col min="5635" max="5635" width="7.5703125" customWidth="1"/>
    <col min="5636" max="5636" width="25.85546875" customWidth="1"/>
    <col min="5637" max="5637" width="7.85546875" customWidth="1"/>
    <col min="5638" max="5638" width="22.5703125" customWidth="1"/>
    <col min="5639" max="5639" width="8.140625" customWidth="1"/>
    <col min="5640" max="5640" width="19" customWidth="1"/>
    <col min="5641" max="5641" width="6.42578125" customWidth="1"/>
    <col min="5642" max="5642" width="18.7109375" customWidth="1"/>
    <col min="5643" max="5643" width="8.140625" customWidth="1"/>
    <col min="5644" max="5644" width="16.5703125" customWidth="1"/>
    <col min="5645" max="5645" width="8.140625" customWidth="1"/>
    <col min="5887" max="5887" width="7.28515625" customWidth="1"/>
    <col min="5888" max="5888" width="22.42578125" customWidth="1"/>
    <col min="5889" max="5889" width="7.85546875" customWidth="1"/>
    <col min="5890" max="5890" width="21.28515625" customWidth="1"/>
    <col min="5891" max="5891" width="7.5703125" customWidth="1"/>
    <col min="5892" max="5892" width="25.85546875" customWidth="1"/>
    <col min="5893" max="5893" width="7.85546875" customWidth="1"/>
    <col min="5894" max="5894" width="22.5703125" customWidth="1"/>
    <col min="5895" max="5895" width="8.140625" customWidth="1"/>
    <col min="5896" max="5896" width="19" customWidth="1"/>
    <col min="5897" max="5897" width="6.42578125" customWidth="1"/>
    <col min="5898" max="5898" width="18.7109375" customWidth="1"/>
    <col min="5899" max="5899" width="8.140625" customWidth="1"/>
    <col min="5900" max="5900" width="16.5703125" customWidth="1"/>
    <col min="5901" max="5901" width="8.140625" customWidth="1"/>
    <col min="6143" max="6143" width="7.28515625" customWidth="1"/>
    <col min="6144" max="6144" width="22.42578125" customWidth="1"/>
    <col min="6145" max="6145" width="7.85546875" customWidth="1"/>
    <col min="6146" max="6146" width="21.28515625" customWidth="1"/>
    <col min="6147" max="6147" width="7.5703125" customWidth="1"/>
    <col min="6148" max="6148" width="25.85546875" customWidth="1"/>
    <col min="6149" max="6149" width="7.85546875" customWidth="1"/>
    <col min="6150" max="6150" width="22.5703125" customWidth="1"/>
    <col min="6151" max="6151" width="8.140625" customWidth="1"/>
    <col min="6152" max="6152" width="19" customWidth="1"/>
    <col min="6153" max="6153" width="6.42578125" customWidth="1"/>
    <col min="6154" max="6154" width="18.7109375" customWidth="1"/>
    <col min="6155" max="6155" width="8.140625" customWidth="1"/>
    <col min="6156" max="6156" width="16.5703125" customWidth="1"/>
    <col min="6157" max="6157" width="8.140625" customWidth="1"/>
    <col min="6399" max="6399" width="7.28515625" customWidth="1"/>
    <col min="6400" max="6400" width="22.42578125" customWidth="1"/>
    <col min="6401" max="6401" width="7.85546875" customWidth="1"/>
    <col min="6402" max="6402" width="21.28515625" customWidth="1"/>
    <col min="6403" max="6403" width="7.5703125" customWidth="1"/>
    <col min="6404" max="6404" width="25.85546875" customWidth="1"/>
    <col min="6405" max="6405" width="7.85546875" customWidth="1"/>
    <col min="6406" max="6406" width="22.5703125" customWidth="1"/>
    <col min="6407" max="6407" width="8.140625" customWidth="1"/>
    <col min="6408" max="6408" width="19" customWidth="1"/>
    <col min="6409" max="6409" width="6.42578125" customWidth="1"/>
    <col min="6410" max="6410" width="18.7109375" customWidth="1"/>
    <col min="6411" max="6411" width="8.140625" customWidth="1"/>
    <col min="6412" max="6412" width="16.5703125" customWidth="1"/>
    <col min="6413" max="6413" width="8.140625" customWidth="1"/>
    <col min="6655" max="6655" width="7.28515625" customWidth="1"/>
    <col min="6656" max="6656" width="22.42578125" customWidth="1"/>
    <col min="6657" max="6657" width="7.85546875" customWidth="1"/>
    <col min="6658" max="6658" width="21.28515625" customWidth="1"/>
    <col min="6659" max="6659" width="7.5703125" customWidth="1"/>
    <col min="6660" max="6660" width="25.85546875" customWidth="1"/>
    <col min="6661" max="6661" width="7.85546875" customWidth="1"/>
    <col min="6662" max="6662" width="22.5703125" customWidth="1"/>
    <col min="6663" max="6663" width="8.140625" customWidth="1"/>
    <col min="6664" max="6664" width="19" customWidth="1"/>
    <col min="6665" max="6665" width="6.42578125" customWidth="1"/>
    <col min="6666" max="6666" width="18.7109375" customWidth="1"/>
    <col min="6667" max="6667" width="8.140625" customWidth="1"/>
    <col min="6668" max="6668" width="16.5703125" customWidth="1"/>
    <col min="6669" max="6669" width="8.140625" customWidth="1"/>
    <col min="6911" max="6911" width="7.28515625" customWidth="1"/>
    <col min="6912" max="6912" width="22.42578125" customWidth="1"/>
    <col min="6913" max="6913" width="7.85546875" customWidth="1"/>
    <col min="6914" max="6914" width="21.28515625" customWidth="1"/>
    <col min="6915" max="6915" width="7.5703125" customWidth="1"/>
    <col min="6916" max="6916" width="25.85546875" customWidth="1"/>
    <col min="6917" max="6917" width="7.85546875" customWidth="1"/>
    <col min="6918" max="6918" width="22.5703125" customWidth="1"/>
    <col min="6919" max="6919" width="8.140625" customWidth="1"/>
    <col min="6920" max="6920" width="19" customWidth="1"/>
    <col min="6921" max="6921" width="6.42578125" customWidth="1"/>
    <col min="6922" max="6922" width="18.7109375" customWidth="1"/>
    <col min="6923" max="6923" width="8.140625" customWidth="1"/>
    <col min="6924" max="6924" width="16.5703125" customWidth="1"/>
    <col min="6925" max="6925" width="8.140625" customWidth="1"/>
    <col min="7167" max="7167" width="7.28515625" customWidth="1"/>
    <col min="7168" max="7168" width="22.42578125" customWidth="1"/>
    <col min="7169" max="7169" width="7.85546875" customWidth="1"/>
    <col min="7170" max="7170" width="21.28515625" customWidth="1"/>
    <col min="7171" max="7171" width="7.5703125" customWidth="1"/>
    <col min="7172" max="7172" width="25.85546875" customWidth="1"/>
    <col min="7173" max="7173" width="7.85546875" customWidth="1"/>
    <col min="7174" max="7174" width="22.5703125" customWidth="1"/>
    <col min="7175" max="7175" width="8.140625" customWidth="1"/>
    <col min="7176" max="7176" width="19" customWidth="1"/>
    <col min="7177" max="7177" width="6.42578125" customWidth="1"/>
    <col min="7178" max="7178" width="18.7109375" customWidth="1"/>
    <col min="7179" max="7179" width="8.140625" customWidth="1"/>
    <col min="7180" max="7180" width="16.5703125" customWidth="1"/>
    <col min="7181" max="7181" width="8.140625" customWidth="1"/>
    <col min="7423" max="7423" width="7.28515625" customWidth="1"/>
    <col min="7424" max="7424" width="22.42578125" customWidth="1"/>
    <col min="7425" max="7425" width="7.85546875" customWidth="1"/>
    <col min="7426" max="7426" width="21.28515625" customWidth="1"/>
    <col min="7427" max="7427" width="7.5703125" customWidth="1"/>
    <col min="7428" max="7428" width="25.85546875" customWidth="1"/>
    <col min="7429" max="7429" width="7.85546875" customWidth="1"/>
    <col min="7430" max="7430" width="22.5703125" customWidth="1"/>
    <col min="7431" max="7431" width="8.140625" customWidth="1"/>
    <col min="7432" max="7432" width="19" customWidth="1"/>
    <col min="7433" max="7433" width="6.42578125" customWidth="1"/>
    <col min="7434" max="7434" width="18.7109375" customWidth="1"/>
    <col min="7435" max="7435" width="8.140625" customWidth="1"/>
    <col min="7436" max="7436" width="16.5703125" customWidth="1"/>
    <col min="7437" max="7437" width="8.140625" customWidth="1"/>
    <col min="7679" max="7679" width="7.28515625" customWidth="1"/>
    <col min="7680" max="7680" width="22.42578125" customWidth="1"/>
    <col min="7681" max="7681" width="7.85546875" customWidth="1"/>
    <col min="7682" max="7682" width="21.28515625" customWidth="1"/>
    <col min="7683" max="7683" width="7.5703125" customWidth="1"/>
    <col min="7684" max="7684" width="25.85546875" customWidth="1"/>
    <col min="7685" max="7685" width="7.85546875" customWidth="1"/>
    <col min="7686" max="7686" width="22.5703125" customWidth="1"/>
    <col min="7687" max="7687" width="8.140625" customWidth="1"/>
    <col min="7688" max="7688" width="19" customWidth="1"/>
    <col min="7689" max="7689" width="6.42578125" customWidth="1"/>
    <col min="7690" max="7690" width="18.7109375" customWidth="1"/>
    <col min="7691" max="7691" width="8.140625" customWidth="1"/>
    <col min="7692" max="7692" width="16.5703125" customWidth="1"/>
    <col min="7693" max="7693" width="8.140625" customWidth="1"/>
    <col min="7935" max="7935" width="7.28515625" customWidth="1"/>
    <col min="7936" max="7936" width="22.42578125" customWidth="1"/>
    <col min="7937" max="7937" width="7.85546875" customWidth="1"/>
    <col min="7938" max="7938" width="21.28515625" customWidth="1"/>
    <col min="7939" max="7939" width="7.5703125" customWidth="1"/>
    <col min="7940" max="7940" width="25.85546875" customWidth="1"/>
    <col min="7941" max="7941" width="7.85546875" customWidth="1"/>
    <col min="7942" max="7942" width="22.5703125" customWidth="1"/>
    <col min="7943" max="7943" width="8.140625" customWidth="1"/>
    <col min="7944" max="7944" width="19" customWidth="1"/>
    <col min="7945" max="7945" width="6.42578125" customWidth="1"/>
    <col min="7946" max="7946" width="18.7109375" customWidth="1"/>
    <col min="7947" max="7947" width="8.140625" customWidth="1"/>
    <col min="7948" max="7948" width="16.5703125" customWidth="1"/>
    <col min="7949" max="7949" width="8.140625" customWidth="1"/>
    <col min="8191" max="8191" width="7.28515625" customWidth="1"/>
    <col min="8192" max="8192" width="22.42578125" customWidth="1"/>
    <col min="8193" max="8193" width="7.85546875" customWidth="1"/>
    <col min="8194" max="8194" width="21.28515625" customWidth="1"/>
    <col min="8195" max="8195" width="7.5703125" customWidth="1"/>
    <col min="8196" max="8196" width="25.85546875" customWidth="1"/>
    <col min="8197" max="8197" width="7.85546875" customWidth="1"/>
    <col min="8198" max="8198" width="22.5703125" customWidth="1"/>
    <col min="8199" max="8199" width="8.140625" customWidth="1"/>
    <col min="8200" max="8200" width="19" customWidth="1"/>
    <col min="8201" max="8201" width="6.42578125" customWidth="1"/>
    <col min="8202" max="8202" width="18.7109375" customWidth="1"/>
    <col min="8203" max="8203" width="8.140625" customWidth="1"/>
    <col min="8204" max="8204" width="16.5703125" customWidth="1"/>
    <col min="8205" max="8205" width="8.140625" customWidth="1"/>
    <col min="8447" max="8447" width="7.28515625" customWidth="1"/>
    <col min="8448" max="8448" width="22.42578125" customWidth="1"/>
    <col min="8449" max="8449" width="7.85546875" customWidth="1"/>
    <col min="8450" max="8450" width="21.28515625" customWidth="1"/>
    <col min="8451" max="8451" width="7.5703125" customWidth="1"/>
    <col min="8452" max="8452" width="25.85546875" customWidth="1"/>
    <col min="8453" max="8453" width="7.85546875" customWidth="1"/>
    <col min="8454" max="8454" width="22.5703125" customWidth="1"/>
    <col min="8455" max="8455" width="8.140625" customWidth="1"/>
    <col min="8456" max="8456" width="19" customWidth="1"/>
    <col min="8457" max="8457" width="6.42578125" customWidth="1"/>
    <col min="8458" max="8458" width="18.7109375" customWidth="1"/>
    <col min="8459" max="8459" width="8.140625" customWidth="1"/>
    <col min="8460" max="8460" width="16.5703125" customWidth="1"/>
    <col min="8461" max="8461" width="8.140625" customWidth="1"/>
    <col min="8703" max="8703" width="7.28515625" customWidth="1"/>
    <col min="8704" max="8704" width="22.42578125" customWidth="1"/>
    <col min="8705" max="8705" width="7.85546875" customWidth="1"/>
    <col min="8706" max="8706" width="21.28515625" customWidth="1"/>
    <col min="8707" max="8707" width="7.5703125" customWidth="1"/>
    <col min="8708" max="8708" width="25.85546875" customWidth="1"/>
    <col min="8709" max="8709" width="7.85546875" customWidth="1"/>
    <col min="8710" max="8710" width="22.5703125" customWidth="1"/>
    <col min="8711" max="8711" width="8.140625" customWidth="1"/>
    <col min="8712" max="8712" width="19" customWidth="1"/>
    <col min="8713" max="8713" width="6.42578125" customWidth="1"/>
    <col min="8714" max="8714" width="18.7109375" customWidth="1"/>
    <col min="8715" max="8715" width="8.140625" customWidth="1"/>
    <col min="8716" max="8716" width="16.5703125" customWidth="1"/>
    <col min="8717" max="8717" width="8.140625" customWidth="1"/>
    <col min="8959" max="8959" width="7.28515625" customWidth="1"/>
    <col min="8960" max="8960" width="22.42578125" customWidth="1"/>
    <col min="8961" max="8961" width="7.85546875" customWidth="1"/>
    <col min="8962" max="8962" width="21.28515625" customWidth="1"/>
    <col min="8963" max="8963" width="7.5703125" customWidth="1"/>
    <col min="8964" max="8964" width="25.85546875" customWidth="1"/>
    <col min="8965" max="8965" width="7.85546875" customWidth="1"/>
    <col min="8966" max="8966" width="22.5703125" customWidth="1"/>
    <col min="8967" max="8967" width="8.140625" customWidth="1"/>
    <col min="8968" max="8968" width="19" customWidth="1"/>
    <col min="8969" max="8969" width="6.42578125" customWidth="1"/>
    <col min="8970" max="8970" width="18.7109375" customWidth="1"/>
    <col min="8971" max="8971" width="8.140625" customWidth="1"/>
    <col min="8972" max="8972" width="16.5703125" customWidth="1"/>
    <col min="8973" max="8973" width="8.140625" customWidth="1"/>
    <col min="9215" max="9215" width="7.28515625" customWidth="1"/>
    <col min="9216" max="9216" width="22.42578125" customWidth="1"/>
    <col min="9217" max="9217" width="7.85546875" customWidth="1"/>
    <col min="9218" max="9218" width="21.28515625" customWidth="1"/>
    <col min="9219" max="9219" width="7.5703125" customWidth="1"/>
    <col min="9220" max="9220" width="25.85546875" customWidth="1"/>
    <col min="9221" max="9221" width="7.85546875" customWidth="1"/>
    <col min="9222" max="9222" width="22.5703125" customWidth="1"/>
    <col min="9223" max="9223" width="8.140625" customWidth="1"/>
    <col min="9224" max="9224" width="19" customWidth="1"/>
    <col min="9225" max="9225" width="6.42578125" customWidth="1"/>
    <col min="9226" max="9226" width="18.7109375" customWidth="1"/>
    <col min="9227" max="9227" width="8.140625" customWidth="1"/>
    <col min="9228" max="9228" width="16.5703125" customWidth="1"/>
    <col min="9229" max="9229" width="8.140625" customWidth="1"/>
    <col min="9471" max="9471" width="7.28515625" customWidth="1"/>
    <col min="9472" max="9472" width="22.42578125" customWidth="1"/>
    <col min="9473" max="9473" width="7.85546875" customWidth="1"/>
    <col min="9474" max="9474" width="21.28515625" customWidth="1"/>
    <col min="9475" max="9475" width="7.5703125" customWidth="1"/>
    <col min="9476" max="9476" width="25.85546875" customWidth="1"/>
    <col min="9477" max="9477" width="7.85546875" customWidth="1"/>
    <col min="9478" max="9478" width="22.5703125" customWidth="1"/>
    <col min="9479" max="9479" width="8.140625" customWidth="1"/>
    <col min="9480" max="9480" width="19" customWidth="1"/>
    <col min="9481" max="9481" width="6.42578125" customWidth="1"/>
    <col min="9482" max="9482" width="18.7109375" customWidth="1"/>
    <col min="9483" max="9483" width="8.140625" customWidth="1"/>
    <col min="9484" max="9484" width="16.5703125" customWidth="1"/>
    <col min="9485" max="9485" width="8.140625" customWidth="1"/>
    <col min="9727" max="9727" width="7.28515625" customWidth="1"/>
    <col min="9728" max="9728" width="22.42578125" customWidth="1"/>
    <col min="9729" max="9729" width="7.85546875" customWidth="1"/>
    <col min="9730" max="9730" width="21.28515625" customWidth="1"/>
    <col min="9731" max="9731" width="7.5703125" customWidth="1"/>
    <col min="9732" max="9732" width="25.85546875" customWidth="1"/>
    <col min="9733" max="9733" width="7.85546875" customWidth="1"/>
    <col min="9734" max="9734" width="22.5703125" customWidth="1"/>
    <col min="9735" max="9735" width="8.140625" customWidth="1"/>
    <col min="9736" max="9736" width="19" customWidth="1"/>
    <col min="9737" max="9737" width="6.42578125" customWidth="1"/>
    <col min="9738" max="9738" width="18.7109375" customWidth="1"/>
    <col min="9739" max="9739" width="8.140625" customWidth="1"/>
    <col min="9740" max="9740" width="16.5703125" customWidth="1"/>
    <col min="9741" max="9741" width="8.140625" customWidth="1"/>
    <col min="9983" max="9983" width="7.28515625" customWidth="1"/>
    <col min="9984" max="9984" width="22.42578125" customWidth="1"/>
    <col min="9985" max="9985" width="7.85546875" customWidth="1"/>
    <col min="9986" max="9986" width="21.28515625" customWidth="1"/>
    <col min="9987" max="9987" width="7.5703125" customWidth="1"/>
    <col min="9988" max="9988" width="25.85546875" customWidth="1"/>
    <col min="9989" max="9989" width="7.85546875" customWidth="1"/>
    <col min="9990" max="9990" width="22.5703125" customWidth="1"/>
    <col min="9991" max="9991" width="8.140625" customWidth="1"/>
    <col min="9992" max="9992" width="19" customWidth="1"/>
    <col min="9993" max="9993" width="6.42578125" customWidth="1"/>
    <col min="9994" max="9994" width="18.7109375" customWidth="1"/>
    <col min="9995" max="9995" width="8.140625" customWidth="1"/>
    <col min="9996" max="9996" width="16.5703125" customWidth="1"/>
    <col min="9997" max="9997" width="8.140625" customWidth="1"/>
    <col min="10239" max="10239" width="7.28515625" customWidth="1"/>
    <col min="10240" max="10240" width="22.42578125" customWidth="1"/>
    <col min="10241" max="10241" width="7.85546875" customWidth="1"/>
    <col min="10242" max="10242" width="21.28515625" customWidth="1"/>
    <col min="10243" max="10243" width="7.5703125" customWidth="1"/>
    <col min="10244" max="10244" width="25.85546875" customWidth="1"/>
    <col min="10245" max="10245" width="7.85546875" customWidth="1"/>
    <col min="10246" max="10246" width="22.5703125" customWidth="1"/>
    <col min="10247" max="10247" width="8.140625" customWidth="1"/>
    <col min="10248" max="10248" width="19" customWidth="1"/>
    <col min="10249" max="10249" width="6.42578125" customWidth="1"/>
    <col min="10250" max="10250" width="18.7109375" customWidth="1"/>
    <col min="10251" max="10251" width="8.140625" customWidth="1"/>
    <col min="10252" max="10252" width="16.5703125" customWidth="1"/>
    <col min="10253" max="10253" width="8.140625" customWidth="1"/>
    <col min="10495" max="10495" width="7.28515625" customWidth="1"/>
    <col min="10496" max="10496" width="22.42578125" customWidth="1"/>
    <col min="10497" max="10497" width="7.85546875" customWidth="1"/>
    <col min="10498" max="10498" width="21.28515625" customWidth="1"/>
    <col min="10499" max="10499" width="7.5703125" customWidth="1"/>
    <col min="10500" max="10500" width="25.85546875" customWidth="1"/>
    <col min="10501" max="10501" width="7.85546875" customWidth="1"/>
    <col min="10502" max="10502" width="22.5703125" customWidth="1"/>
    <col min="10503" max="10503" width="8.140625" customWidth="1"/>
    <col min="10504" max="10504" width="19" customWidth="1"/>
    <col min="10505" max="10505" width="6.42578125" customWidth="1"/>
    <col min="10506" max="10506" width="18.7109375" customWidth="1"/>
    <col min="10507" max="10507" width="8.140625" customWidth="1"/>
    <col min="10508" max="10508" width="16.5703125" customWidth="1"/>
    <col min="10509" max="10509" width="8.140625" customWidth="1"/>
    <col min="10751" max="10751" width="7.28515625" customWidth="1"/>
    <col min="10752" max="10752" width="22.42578125" customWidth="1"/>
    <col min="10753" max="10753" width="7.85546875" customWidth="1"/>
    <col min="10754" max="10754" width="21.28515625" customWidth="1"/>
    <col min="10755" max="10755" width="7.5703125" customWidth="1"/>
    <col min="10756" max="10756" width="25.85546875" customWidth="1"/>
    <col min="10757" max="10757" width="7.85546875" customWidth="1"/>
    <col min="10758" max="10758" width="22.5703125" customWidth="1"/>
    <col min="10759" max="10759" width="8.140625" customWidth="1"/>
    <col min="10760" max="10760" width="19" customWidth="1"/>
    <col min="10761" max="10761" width="6.42578125" customWidth="1"/>
    <col min="10762" max="10762" width="18.7109375" customWidth="1"/>
    <col min="10763" max="10763" width="8.140625" customWidth="1"/>
    <col min="10764" max="10764" width="16.5703125" customWidth="1"/>
    <col min="10765" max="10765" width="8.140625" customWidth="1"/>
    <col min="11007" max="11007" width="7.28515625" customWidth="1"/>
    <col min="11008" max="11008" width="22.42578125" customWidth="1"/>
    <col min="11009" max="11009" width="7.85546875" customWidth="1"/>
    <col min="11010" max="11010" width="21.28515625" customWidth="1"/>
    <col min="11011" max="11011" width="7.5703125" customWidth="1"/>
    <col min="11012" max="11012" width="25.85546875" customWidth="1"/>
    <col min="11013" max="11013" width="7.85546875" customWidth="1"/>
    <col min="11014" max="11014" width="22.5703125" customWidth="1"/>
    <col min="11015" max="11015" width="8.140625" customWidth="1"/>
    <col min="11016" max="11016" width="19" customWidth="1"/>
    <col min="11017" max="11017" width="6.42578125" customWidth="1"/>
    <col min="11018" max="11018" width="18.7109375" customWidth="1"/>
    <col min="11019" max="11019" width="8.140625" customWidth="1"/>
    <col min="11020" max="11020" width="16.5703125" customWidth="1"/>
    <col min="11021" max="11021" width="8.140625" customWidth="1"/>
    <col min="11263" max="11263" width="7.28515625" customWidth="1"/>
    <col min="11264" max="11264" width="22.42578125" customWidth="1"/>
    <col min="11265" max="11265" width="7.85546875" customWidth="1"/>
    <col min="11266" max="11266" width="21.28515625" customWidth="1"/>
    <col min="11267" max="11267" width="7.5703125" customWidth="1"/>
    <col min="11268" max="11268" width="25.85546875" customWidth="1"/>
    <col min="11269" max="11269" width="7.85546875" customWidth="1"/>
    <col min="11270" max="11270" width="22.5703125" customWidth="1"/>
    <col min="11271" max="11271" width="8.140625" customWidth="1"/>
    <col min="11272" max="11272" width="19" customWidth="1"/>
    <col min="11273" max="11273" width="6.42578125" customWidth="1"/>
    <col min="11274" max="11274" width="18.7109375" customWidth="1"/>
    <col min="11275" max="11275" width="8.140625" customWidth="1"/>
    <col min="11276" max="11276" width="16.5703125" customWidth="1"/>
    <col min="11277" max="11277" width="8.140625" customWidth="1"/>
    <col min="11519" max="11519" width="7.28515625" customWidth="1"/>
    <col min="11520" max="11520" width="22.42578125" customWidth="1"/>
    <col min="11521" max="11521" width="7.85546875" customWidth="1"/>
    <col min="11522" max="11522" width="21.28515625" customWidth="1"/>
    <col min="11523" max="11523" width="7.5703125" customWidth="1"/>
    <col min="11524" max="11524" width="25.85546875" customWidth="1"/>
    <col min="11525" max="11525" width="7.85546875" customWidth="1"/>
    <col min="11526" max="11526" width="22.5703125" customWidth="1"/>
    <col min="11527" max="11527" width="8.140625" customWidth="1"/>
    <col min="11528" max="11528" width="19" customWidth="1"/>
    <col min="11529" max="11529" width="6.42578125" customWidth="1"/>
    <col min="11530" max="11530" width="18.7109375" customWidth="1"/>
    <col min="11531" max="11531" width="8.140625" customWidth="1"/>
    <col min="11532" max="11532" width="16.5703125" customWidth="1"/>
    <col min="11533" max="11533" width="8.140625" customWidth="1"/>
    <col min="11775" max="11775" width="7.28515625" customWidth="1"/>
    <col min="11776" max="11776" width="22.42578125" customWidth="1"/>
    <col min="11777" max="11777" width="7.85546875" customWidth="1"/>
    <col min="11778" max="11778" width="21.28515625" customWidth="1"/>
    <col min="11779" max="11779" width="7.5703125" customWidth="1"/>
    <col min="11780" max="11780" width="25.85546875" customWidth="1"/>
    <col min="11781" max="11781" width="7.85546875" customWidth="1"/>
    <col min="11782" max="11782" width="22.5703125" customWidth="1"/>
    <col min="11783" max="11783" width="8.140625" customWidth="1"/>
    <col min="11784" max="11784" width="19" customWidth="1"/>
    <col min="11785" max="11785" width="6.42578125" customWidth="1"/>
    <col min="11786" max="11786" width="18.7109375" customWidth="1"/>
    <col min="11787" max="11787" width="8.140625" customWidth="1"/>
    <col min="11788" max="11788" width="16.5703125" customWidth="1"/>
    <col min="11789" max="11789" width="8.140625" customWidth="1"/>
    <col min="12031" max="12031" width="7.28515625" customWidth="1"/>
    <col min="12032" max="12032" width="22.42578125" customWidth="1"/>
    <col min="12033" max="12033" width="7.85546875" customWidth="1"/>
    <col min="12034" max="12034" width="21.28515625" customWidth="1"/>
    <col min="12035" max="12035" width="7.5703125" customWidth="1"/>
    <col min="12036" max="12036" width="25.85546875" customWidth="1"/>
    <col min="12037" max="12037" width="7.85546875" customWidth="1"/>
    <col min="12038" max="12038" width="22.5703125" customWidth="1"/>
    <col min="12039" max="12039" width="8.140625" customWidth="1"/>
    <col min="12040" max="12040" width="19" customWidth="1"/>
    <col min="12041" max="12041" width="6.42578125" customWidth="1"/>
    <col min="12042" max="12042" width="18.7109375" customWidth="1"/>
    <col min="12043" max="12043" width="8.140625" customWidth="1"/>
    <col min="12044" max="12044" width="16.5703125" customWidth="1"/>
    <col min="12045" max="12045" width="8.140625" customWidth="1"/>
    <col min="12287" max="12287" width="7.28515625" customWidth="1"/>
    <col min="12288" max="12288" width="22.42578125" customWidth="1"/>
    <col min="12289" max="12289" width="7.85546875" customWidth="1"/>
    <col min="12290" max="12290" width="21.28515625" customWidth="1"/>
    <col min="12291" max="12291" width="7.5703125" customWidth="1"/>
    <col min="12292" max="12292" width="25.85546875" customWidth="1"/>
    <col min="12293" max="12293" width="7.85546875" customWidth="1"/>
    <col min="12294" max="12294" width="22.5703125" customWidth="1"/>
    <col min="12295" max="12295" width="8.140625" customWidth="1"/>
    <col min="12296" max="12296" width="19" customWidth="1"/>
    <col min="12297" max="12297" width="6.42578125" customWidth="1"/>
    <col min="12298" max="12298" width="18.7109375" customWidth="1"/>
    <col min="12299" max="12299" width="8.140625" customWidth="1"/>
    <col min="12300" max="12300" width="16.5703125" customWidth="1"/>
    <col min="12301" max="12301" width="8.140625" customWidth="1"/>
    <col min="12543" max="12543" width="7.28515625" customWidth="1"/>
    <col min="12544" max="12544" width="22.42578125" customWidth="1"/>
    <col min="12545" max="12545" width="7.85546875" customWidth="1"/>
    <col min="12546" max="12546" width="21.28515625" customWidth="1"/>
    <col min="12547" max="12547" width="7.5703125" customWidth="1"/>
    <col min="12548" max="12548" width="25.85546875" customWidth="1"/>
    <col min="12549" max="12549" width="7.85546875" customWidth="1"/>
    <col min="12550" max="12550" width="22.5703125" customWidth="1"/>
    <col min="12551" max="12551" width="8.140625" customWidth="1"/>
    <col min="12552" max="12552" width="19" customWidth="1"/>
    <col min="12553" max="12553" width="6.42578125" customWidth="1"/>
    <col min="12554" max="12554" width="18.7109375" customWidth="1"/>
    <col min="12555" max="12555" width="8.140625" customWidth="1"/>
    <col min="12556" max="12556" width="16.5703125" customWidth="1"/>
    <col min="12557" max="12557" width="8.140625" customWidth="1"/>
    <col min="12799" max="12799" width="7.28515625" customWidth="1"/>
    <col min="12800" max="12800" width="22.42578125" customWidth="1"/>
    <col min="12801" max="12801" width="7.85546875" customWidth="1"/>
    <col min="12802" max="12802" width="21.28515625" customWidth="1"/>
    <col min="12803" max="12803" width="7.5703125" customWidth="1"/>
    <col min="12804" max="12804" width="25.85546875" customWidth="1"/>
    <col min="12805" max="12805" width="7.85546875" customWidth="1"/>
    <col min="12806" max="12806" width="22.5703125" customWidth="1"/>
    <col min="12807" max="12807" width="8.140625" customWidth="1"/>
    <col min="12808" max="12808" width="19" customWidth="1"/>
    <col min="12809" max="12809" width="6.42578125" customWidth="1"/>
    <col min="12810" max="12810" width="18.7109375" customWidth="1"/>
    <col min="12811" max="12811" width="8.140625" customWidth="1"/>
    <col min="12812" max="12812" width="16.5703125" customWidth="1"/>
    <col min="12813" max="12813" width="8.140625" customWidth="1"/>
    <col min="13055" max="13055" width="7.28515625" customWidth="1"/>
    <col min="13056" max="13056" width="22.42578125" customWidth="1"/>
    <col min="13057" max="13057" width="7.85546875" customWidth="1"/>
    <col min="13058" max="13058" width="21.28515625" customWidth="1"/>
    <col min="13059" max="13059" width="7.5703125" customWidth="1"/>
    <col min="13060" max="13060" width="25.85546875" customWidth="1"/>
    <col min="13061" max="13061" width="7.85546875" customWidth="1"/>
    <col min="13062" max="13062" width="22.5703125" customWidth="1"/>
    <col min="13063" max="13063" width="8.140625" customWidth="1"/>
    <col min="13064" max="13064" width="19" customWidth="1"/>
    <col min="13065" max="13065" width="6.42578125" customWidth="1"/>
    <col min="13066" max="13066" width="18.7109375" customWidth="1"/>
    <col min="13067" max="13067" width="8.140625" customWidth="1"/>
    <col min="13068" max="13068" width="16.5703125" customWidth="1"/>
    <col min="13069" max="13069" width="8.140625" customWidth="1"/>
    <col min="13311" max="13311" width="7.28515625" customWidth="1"/>
    <col min="13312" max="13312" width="22.42578125" customWidth="1"/>
    <col min="13313" max="13313" width="7.85546875" customWidth="1"/>
    <col min="13314" max="13314" width="21.28515625" customWidth="1"/>
    <col min="13315" max="13315" width="7.5703125" customWidth="1"/>
    <col min="13316" max="13316" width="25.85546875" customWidth="1"/>
    <col min="13317" max="13317" width="7.85546875" customWidth="1"/>
    <col min="13318" max="13318" width="22.5703125" customWidth="1"/>
    <col min="13319" max="13319" width="8.140625" customWidth="1"/>
    <col min="13320" max="13320" width="19" customWidth="1"/>
    <col min="13321" max="13321" width="6.42578125" customWidth="1"/>
    <col min="13322" max="13322" width="18.7109375" customWidth="1"/>
    <col min="13323" max="13323" width="8.140625" customWidth="1"/>
    <col min="13324" max="13324" width="16.5703125" customWidth="1"/>
    <col min="13325" max="13325" width="8.140625" customWidth="1"/>
    <col min="13567" max="13567" width="7.28515625" customWidth="1"/>
    <col min="13568" max="13568" width="22.42578125" customWidth="1"/>
    <col min="13569" max="13569" width="7.85546875" customWidth="1"/>
    <col min="13570" max="13570" width="21.28515625" customWidth="1"/>
    <col min="13571" max="13571" width="7.5703125" customWidth="1"/>
    <col min="13572" max="13572" width="25.85546875" customWidth="1"/>
    <col min="13573" max="13573" width="7.85546875" customWidth="1"/>
    <col min="13574" max="13574" width="22.5703125" customWidth="1"/>
    <col min="13575" max="13575" width="8.140625" customWidth="1"/>
    <col min="13576" max="13576" width="19" customWidth="1"/>
    <col min="13577" max="13577" width="6.42578125" customWidth="1"/>
    <col min="13578" max="13578" width="18.7109375" customWidth="1"/>
    <col min="13579" max="13579" width="8.140625" customWidth="1"/>
    <col min="13580" max="13580" width="16.5703125" customWidth="1"/>
    <col min="13581" max="13581" width="8.140625" customWidth="1"/>
    <col min="13823" max="13823" width="7.28515625" customWidth="1"/>
    <col min="13824" max="13824" width="22.42578125" customWidth="1"/>
    <col min="13825" max="13825" width="7.85546875" customWidth="1"/>
    <col min="13826" max="13826" width="21.28515625" customWidth="1"/>
    <col min="13827" max="13827" width="7.5703125" customWidth="1"/>
    <col min="13828" max="13828" width="25.85546875" customWidth="1"/>
    <col min="13829" max="13829" width="7.85546875" customWidth="1"/>
    <col min="13830" max="13830" width="22.5703125" customWidth="1"/>
    <col min="13831" max="13831" width="8.140625" customWidth="1"/>
    <col min="13832" max="13832" width="19" customWidth="1"/>
    <col min="13833" max="13833" width="6.42578125" customWidth="1"/>
    <col min="13834" max="13834" width="18.7109375" customWidth="1"/>
    <col min="13835" max="13835" width="8.140625" customWidth="1"/>
    <col min="13836" max="13836" width="16.5703125" customWidth="1"/>
    <col min="13837" max="13837" width="8.140625" customWidth="1"/>
    <col min="14079" max="14079" width="7.28515625" customWidth="1"/>
    <col min="14080" max="14080" width="22.42578125" customWidth="1"/>
    <col min="14081" max="14081" width="7.85546875" customWidth="1"/>
    <col min="14082" max="14082" width="21.28515625" customWidth="1"/>
    <col min="14083" max="14083" width="7.5703125" customWidth="1"/>
    <col min="14084" max="14084" width="25.85546875" customWidth="1"/>
    <col min="14085" max="14085" width="7.85546875" customWidth="1"/>
    <col min="14086" max="14086" width="22.5703125" customWidth="1"/>
    <col min="14087" max="14087" width="8.140625" customWidth="1"/>
    <col min="14088" max="14088" width="19" customWidth="1"/>
    <col min="14089" max="14089" width="6.42578125" customWidth="1"/>
    <col min="14090" max="14090" width="18.7109375" customWidth="1"/>
    <col min="14091" max="14091" width="8.140625" customWidth="1"/>
    <col min="14092" max="14092" width="16.5703125" customWidth="1"/>
    <col min="14093" max="14093" width="8.140625" customWidth="1"/>
    <col min="14335" max="14335" width="7.28515625" customWidth="1"/>
    <col min="14336" max="14336" width="22.42578125" customWidth="1"/>
    <col min="14337" max="14337" width="7.85546875" customWidth="1"/>
    <col min="14338" max="14338" width="21.28515625" customWidth="1"/>
    <col min="14339" max="14339" width="7.5703125" customWidth="1"/>
    <col min="14340" max="14340" width="25.85546875" customWidth="1"/>
    <col min="14341" max="14341" width="7.85546875" customWidth="1"/>
    <col min="14342" max="14342" width="22.5703125" customWidth="1"/>
    <col min="14343" max="14343" width="8.140625" customWidth="1"/>
    <col min="14344" max="14344" width="19" customWidth="1"/>
    <col min="14345" max="14345" width="6.42578125" customWidth="1"/>
    <col min="14346" max="14346" width="18.7109375" customWidth="1"/>
    <col min="14347" max="14347" width="8.140625" customWidth="1"/>
    <col min="14348" max="14348" width="16.5703125" customWidth="1"/>
    <col min="14349" max="14349" width="8.140625" customWidth="1"/>
    <col min="14591" max="14591" width="7.28515625" customWidth="1"/>
    <col min="14592" max="14592" width="22.42578125" customWidth="1"/>
    <col min="14593" max="14593" width="7.85546875" customWidth="1"/>
    <col min="14594" max="14594" width="21.28515625" customWidth="1"/>
    <col min="14595" max="14595" width="7.5703125" customWidth="1"/>
    <col min="14596" max="14596" width="25.85546875" customWidth="1"/>
    <col min="14597" max="14597" width="7.85546875" customWidth="1"/>
    <col min="14598" max="14598" width="22.5703125" customWidth="1"/>
    <col min="14599" max="14599" width="8.140625" customWidth="1"/>
    <col min="14600" max="14600" width="19" customWidth="1"/>
    <col min="14601" max="14601" width="6.42578125" customWidth="1"/>
    <col min="14602" max="14602" width="18.7109375" customWidth="1"/>
    <col min="14603" max="14603" width="8.140625" customWidth="1"/>
    <col min="14604" max="14604" width="16.5703125" customWidth="1"/>
    <col min="14605" max="14605" width="8.140625" customWidth="1"/>
    <col min="14847" max="14847" width="7.28515625" customWidth="1"/>
    <col min="14848" max="14848" width="22.42578125" customWidth="1"/>
    <col min="14849" max="14849" width="7.85546875" customWidth="1"/>
    <col min="14850" max="14850" width="21.28515625" customWidth="1"/>
    <col min="14851" max="14851" width="7.5703125" customWidth="1"/>
    <col min="14852" max="14852" width="25.85546875" customWidth="1"/>
    <col min="14853" max="14853" width="7.85546875" customWidth="1"/>
    <col min="14854" max="14854" width="22.5703125" customWidth="1"/>
    <col min="14855" max="14855" width="8.140625" customWidth="1"/>
    <col min="14856" max="14856" width="19" customWidth="1"/>
    <col min="14857" max="14857" width="6.42578125" customWidth="1"/>
    <col min="14858" max="14858" width="18.7109375" customWidth="1"/>
    <col min="14859" max="14859" width="8.140625" customWidth="1"/>
    <col min="14860" max="14860" width="16.5703125" customWidth="1"/>
    <col min="14861" max="14861" width="8.140625" customWidth="1"/>
    <col min="15103" max="15103" width="7.28515625" customWidth="1"/>
    <col min="15104" max="15104" width="22.42578125" customWidth="1"/>
    <col min="15105" max="15105" width="7.85546875" customWidth="1"/>
    <col min="15106" max="15106" width="21.28515625" customWidth="1"/>
    <col min="15107" max="15107" width="7.5703125" customWidth="1"/>
    <col min="15108" max="15108" width="25.85546875" customWidth="1"/>
    <col min="15109" max="15109" width="7.85546875" customWidth="1"/>
    <col min="15110" max="15110" width="22.5703125" customWidth="1"/>
    <col min="15111" max="15111" width="8.140625" customWidth="1"/>
    <col min="15112" max="15112" width="19" customWidth="1"/>
    <col min="15113" max="15113" width="6.42578125" customWidth="1"/>
    <col min="15114" max="15114" width="18.7109375" customWidth="1"/>
    <col min="15115" max="15115" width="8.140625" customWidth="1"/>
    <col min="15116" max="15116" width="16.5703125" customWidth="1"/>
    <col min="15117" max="15117" width="8.140625" customWidth="1"/>
    <col min="15359" max="15359" width="7.28515625" customWidth="1"/>
    <col min="15360" max="15360" width="22.42578125" customWidth="1"/>
    <col min="15361" max="15361" width="7.85546875" customWidth="1"/>
    <col min="15362" max="15362" width="21.28515625" customWidth="1"/>
    <col min="15363" max="15363" width="7.5703125" customWidth="1"/>
    <col min="15364" max="15364" width="25.85546875" customWidth="1"/>
    <col min="15365" max="15365" width="7.85546875" customWidth="1"/>
    <col min="15366" max="15366" width="22.5703125" customWidth="1"/>
    <col min="15367" max="15367" width="8.140625" customWidth="1"/>
    <col min="15368" max="15368" width="19" customWidth="1"/>
    <col min="15369" max="15369" width="6.42578125" customWidth="1"/>
    <col min="15370" max="15370" width="18.7109375" customWidth="1"/>
    <col min="15371" max="15371" width="8.140625" customWidth="1"/>
    <col min="15372" max="15372" width="16.5703125" customWidth="1"/>
    <col min="15373" max="15373" width="8.140625" customWidth="1"/>
    <col min="15615" max="15615" width="7.28515625" customWidth="1"/>
    <col min="15616" max="15616" width="22.42578125" customWidth="1"/>
    <col min="15617" max="15617" width="7.85546875" customWidth="1"/>
    <col min="15618" max="15618" width="21.28515625" customWidth="1"/>
    <col min="15619" max="15619" width="7.5703125" customWidth="1"/>
    <col min="15620" max="15620" width="25.85546875" customWidth="1"/>
    <col min="15621" max="15621" width="7.85546875" customWidth="1"/>
    <col min="15622" max="15622" width="22.5703125" customWidth="1"/>
    <col min="15623" max="15623" width="8.140625" customWidth="1"/>
    <col min="15624" max="15624" width="19" customWidth="1"/>
    <col min="15625" max="15625" width="6.42578125" customWidth="1"/>
    <col min="15626" max="15626" width="18.7109375" customWidth="1"/>
    <col min="15627" max="15627" width="8.140625" customWidth="1"/>
    <col min="15628" max="15628" width="16.5703125" customWidth="1"/>
    <col min="15629" max="15629" width="8.140625" customWidth="1"/>
    <col min="15871" max="15871" width="7.28515625" customWidth="1"/>
    <col min="15872" max="15872" width="22.42578125" customWidth="1"/>
    <col min="15873" max="15873" width="7.85546875" customWidth="1"/>
    <col min="15874" max="15874" width="21.28515625" customWidth="1"/>
    <col min="15875" max="15875" width="7.5703125" customWidth="1"/>
    <col min="15876" max="15876" width="25.85546875" customWidth="1"/>
    <col min="15877" max="15877" width="7.85546875" customWidth="1"/>
    <col min="15878" max="15878" width="22.5703125" customWidth="1"/>
    <col min="15879" max="15879" width="8.140625" customWidth="1"/>
    <col min="15880" max="15880" width="19" customWidth="1"/>
    <col min="15881" max="15881" width="6.42578125" customWidth="1"/>
    <col min="15882" max="15882" width="18.7109375" customWidth="1"/>
    <col min="15883" max="15883" width="8.140625" customWidth="1"/>
    <col min="15884" max="15884" width="16.5703125" customWidth="1"/>
    <col min="15885" max="15885" width="8.140625" customWidth="1"/>
    <col min="16127" max="16127" width="7.28515625" customWidth="1"/>
    <col min="16128" max="16128" width="22.42578125" customWidth="1"/>
    <col min="16129" max="16129" width="7.85546875" customWidth="1"/>
    <col min="16130" max="16130" width="21.28515625" customWidth="1"/>
    <col min="16131" max="16131" width="7.5703125" customWidth="1"/>
    <col min="16132" max="16132" width="25.85546875" customWidth="1"/>
    <col min="16133" max="16133" width="7.85546875" customWidth="1"/>
    <col min="16134" max="16134" width="22.5703125" customWidth="1"/>
    <col min="16135" max="16135" width="8.140625" customWidth="1"/>
    <col min="16136" max="16136" width="19" customWidth="1"/>
    <col min="16137" max="16137" width="6.42578125" customWidth="1"/>
    <col min="16138" max="16138" width="18.7109375" customWidth="1"/>
    <col min="16139" max="16139" width="8.140625" customWidth="1"/>
    <col min="16140" max="16140" width="16.5703125" customWidth="1"/>
    <col min="16141" max="16141" width="8.140625" customWidth="1"/>
  </cols>
  <sheetData>
    <row r="1" spans="1:13" ht="34.5" customHeight="1" x14ac:dyDescent="0.25">
      <c r="A1" s="101" t="str">
        <f>'[1]18.09'!A1:P1</f>
        <v>Результаты пробного тестирования учащихся 11-х классов школы №29</v>
      </c>
      <c r="B1" s="101"/>
      <c r="C1" s="101"/>
      <c r="D1" s="101"/>
      <c r="E1" s="101"/>
      <c r="F1" s="101"/>
      <c r="G1" s="101"/>
      <c r="H1" s="101"/>
      <c r="I1" s="101"/>
      <c r="J1" s="101"/>
      <c r="K1" s="102">
        <f>'[1]общая таблица'!G2</f>
        <v>42714</v>
      </c>
      <c r="L1" s="102"/>
      <c r="M1" s="102"/>
    </row>
    <row r="2" spans="1:13" x14ac:dyDescent="0.25">
      <c r="A2" s="103" t="s">
        <v>16</v>
      </c>
      <c r="B2" s="104" t="s">
        <v>20</v>
      </c>
      <c r="C2" s="105" t="s">
        <v>44</v>
      </c>
      <c r="D2" s="104" t="s">
        <v>21</v>
      </c>
      <c r="E2" s="105" t="s">
        <v>44</v>
      </c>
      <c r="F2" s="104" t="s">
        <v>22</v>
      </c>
      <c r="G2" s="105" t="s">
        <v>44</v>
      </c>
      <c r="H2" s="104" t="s">
        <v>23</v>
      </c>
      <c r="I2" s="105" t="s">
        <v>44</v>
      </c>
      <c r="J2" s="104" t="s">
        <v>24</v>
      </c>
      <c r="K2" s="105" t="s">
        <v>44</v>
      </c>
      <c r="L2" s="104" t="s">
        <v>25</v>
      </c>
      <c r="M2" s="105" t="s">
        <v>44</v>
      </c>
    </row>
    <row r="3" spans="1:13" x14ac:dyDescent="0.25">
      <c r="A3" s="106" t="str">
        <f>'[1]Впишите фамилии!'!B59</f>
        <v>11а</v>
      </c>
      <c r="B3" s="106"/>
      <c r="C3" s="107"/>
      <c r="D3" s="106"/>
      <c r="E3" s="107"/>
      <c r="F3" s="106"/>
      <c r="G3" s="107"/>
      <c r="H3" s="106"/>
      <c r="I3" s="107"/>
      <c r="J3" s="106"/>
      <c r="K3" s="107"/>
      <c r="L3" s="106"/>
      <c r="M3" s="107"/>
    </row>
    <row r="4" spans="1:13" ht="30.75" x14ac:dyDescent="0.25">
      <c r="A4" s="103" t="str">
        <f>'[1]Впишите фамилии!'!B60</f>
        <v>а</v>
      </c>
      <c r="B4" s="113" t="str">
        <f>IF('[1]10.12'!X4=1,'[1]10.12'!C4, " ")</f>
        <v>Ажибаев Эрик</v>
      </c>
      <c r="C4" s="114">
        <f>IF('[1]10.12'!X4=1,'[1]10.12'!K4, " ")</f>
        <v>37</v>
      </c>
      <c r="D4" s="115" t="str">
        <f>IF('[1]10.12'!Y4=1,'[1]10.12'!C4, " ")</f>
        <v xml:space="preserve"> </v>
      </c>
      <c r="E4" s="115" t="str">
        <f>IF('[1]10.12'!Y4=1,'[1]10.12'!K4, " ")</f>
        <v xml:space="preserve"> </v>
      </c>
      <c r="F4" s="115" t="str">
        <f>IF('[1]10.12'!Z4=1,'[1]10.12'!C4, " ")</f>
        <v xml:space="preserve"> </v>
      </c>
      <c r="G4" s="115" t="str">
        <f>IF('[1]10.12'!Z4=1,'[1]10.12'!K4, " ")</f>
        <v xml:space="preserve"> </v>
      </c>
      <c r="H4" s="115" t="str">
        <f>IF('[1]10.12'!AA4=1,'[1]10.12'!C4, " ")</f>
        <v xml:space="preserve"> </v>
      </c>
      <c r="I4" s="115" t="str">
        <f>IF('[1]10.12'!AA4=1,'[1]10.12'!K4, " ")</f>
        <v xml:space="preserve"> </v>
      </c>
      <c r="J4" s="115" t="str">
        <f>IF('[1]10.12'!AB4=1,'[1]10.12'!C4, " ")</f>
        <v xml:space="preserve"> </v>
      </c>
      <c r="K4" s="115" t="str">
        <f>IF('[1]10.12'!AB4=1,'[1]10.12'!K4, " ")</f>
        <v xml:space="preserve"> </v>
      </c>
      <c r="L4" s="115" t="str">
        <f>IF('[1]10.12'!AC4=1,'[1]10.12'!C4, " ")</f>
        <v xml:space="preserve"> </v>
      </c>
      <c r="M4" s="108" t="str">
        <f>IF('[1]10.12'!AC4=1,'[1]10.12'!K4, " ")</f>
        <v xml:space="preserve"> </v>
      </c>
    </row>
    <row r="5" spans="1:13" ht="30.75" x14ac:dyDescent="0.25">
      <c r="A5" s="103" t="str">
        <f>'[1]Впишите фамилии!'!B61</f>
        <v>а</v>
      </c>
      <c r="B5" s="113" t="str">
        <f>IF('[1]10.12'!X5=1,'[1]10.12'!C5, " ")</f>
        <v xml:space="preserve"> </v>
      </c>
      <c r="C5" s="114" t="str">
        <f>IF('[1]10.12'!X5=1,'[1]10.12'!K5, " ")</f>
        <v xml:space="preserve"> </v>
      </c>
      <c r="D5" s="115" t="str">
        <f>IF('[1]10.12'!Y5=1,'[1]10.12'!C5, " ")</f>
        <v xml:space="preserve"> </v>
      </c>
      <c r="E5" s="115" t="str">
        <f>IF('[1]10.12'!Y5=1,'[1]10.12'!K5, " ")</f>
        <v xml:space="preserve"> </v>
      </c>
      <c r="F5" s="115" t="str">
        <f>IF('[1]10.12'!Z5=1,'[1]10.12'!C5, " ")</f>
        <v xml:space="preserve"> </v>
      </c>
      <c r="G5" s="115" t="str">
        <f>IF('[1]10.12'!Z5=1,'[1]10.12'!K5, " ")</f>
        <v xml:space="preserve"> </v>
      </c>
      <c r="H5" s="115" t="str">
        <f>IF('[1]10.12'!AA5=1,'[1]10.12'!C5, " ")</f>
        <v xml:space="preserve"> </v>
      </c>
      <c r="I5" s="115" t="str">
        <f>IF('[1]10.12'!AA5=1,'[1]10.12'!K5, " ")</f>
        <v xml:space="preserve"> </v>
      </c>
      <c r="J5" s="115" t="str">
        <f>IF('[1]10.12'!AB5=1,'[1]10.12'!C5, " ")</f>
        <v>Андасова Назымгуль</v>
      </c>
      <c r="K5" s="115">
        <f>IF('[1]10.12'!AB5=1,'[1]10.12'!K5, " ")</f>
        <v>89</v>
      </c>
      <c r="L5" s="115" t="str">
        <f>IF('[1]10.12'!AC5=1,'[1]10.12'!C5, " ")</f>
        <v xml:space="preserve"> </v>
      </c>
      <c r="M5" s="108" t="str">
        <f>IF('[1]10.12'!AC5=1,'[1]10.12'!K5, " ")</f>
        <v xml:space="preserve"> </v>
      </c>
    </row>
    <row r="6" spans="1:13" ht="30.75" x14ac:dyDescent="0.25">
      <c r="A6" s="103" t="str">
        <f>'[1]Впишите фамилии!'!B62</f>
        <v>а</v>
      </c>
      <c r="B6" s="113" t="str">
        <f>IF('[1]10.12'!X6=1,'[1]10.12'!C6, " ")</f>
        <v xml:space="preserve"> </v>
      </c>
      <c r="C6" s="114" t="str">
        <f>IF('[1]10.12'!X6=1,'[1]10.12'!K6, " ")</f>
        <v xml:space="preserve"> </v>
      </c>
      <c r="D6" s="115" t="str">
        <f>IF('[1]10.12'!Y6=1,'[1]10.12'!C6, " ")</f>
        <v xml:space="preserve"> </v>
      </c>
      <c r="E6" s="115" t="str">
        <f>IF('[1]10.12'!Y6=1,'[1]10.12'!K6, " ")</f>
        <v xml:space="preserve"> </v>
      </c>
      <c r="F6" s="115" t="str">
        <f>IF('[1]10.12'!Z6=1,'[1]10.12'!C6, " ")</f>
        <v xml:space="preserve"> </v>
      </c>
      <c r="G6" s="115" t="str">
        <f>IF('[1]10.12'!Z6=1,'[1]10.12'!K6, " ")</f>
        <v xml:space="preserve"> </v>
      </c>
      <c r="H6" s="115" t="str">
        <f>IF('[1]10.12'!AA6=1,'[1]10.12'!C6, " ")</f>
        <v xml:space="preserve"> </v>
      </c>
      <c r="I6" s="115" t="str">
        <f>IF('[1]10.12'!AA6=1,'[1]10.12'!K6, " ")</f>
        <v xml:space="preserve"> </v>
      </c>
      <c r="J6" s="115" t="str">
        <f>IF('[1]10.12'!AB6=1,'[1]10.12'!C6, " ")</f>
        <v xml:space="preserve"> </v>
      </c>
      <c r="K6" s="115" t="str">
        <f>IF('[1]10.12'!AB6=1,'[1]10.12'!K6, " ")</f>
        <v xml:space="preserve"> </v>
      </c>
      <c r="L6" s="115" t="str">
        <f>IF('[1]10.12'!AC6=1,'[1]10.12'!C6, " ")</f>
        <v>Балташев Ильяс</v>
      </c>
      <c r="M6" s="108">
        <f>IF('[1]10.12'!AC6=1,'[1]10.12'!K6, " ")</f>
        <v>99</v>
      </c>
    </row>
    <row r="7" spans="1:13" x14ac:dyDescent="0.25">
      <c r="A7" s="103" t="str">
        <f>'[1]Впишите фамилии!'!B63</f>
        <v>а</v>
      </c>
      <c r="B7" s="113" t="str">
        <f>IF('[1]10.12'!X7=1,'[1]10.12'!C7, " ")</f>
        <v xml:space="preserve"> </v>
      </c>
      <c r="C7" s="114" t="str">
        <f>IF('[1]10.12'!X7=1,'[1]10.12'!K7, " ")</f>
        <v xml:space="preserve"> </v>
      </c>
      <c r="D7" s="115" t="str">
        <f>IF('[1]10.12'!Y7=1,'[1]10.12'!C7, " ")</f>
        <v xml:space="preserve"> </v>
      </c>
      <c r="E7" s="115" t="str">
        <f>IF('[1]10.12'!Y7=1,'[1]10.12'!K7, " ")</f>
        <v xml:space="preserve"> </v>
      </c>
      <c r="F7" s="115" t="str">
        <f>IF('[1]10.12'!Z7=1,'[1]10.12'!C7, " ")</f>
        <v>Бейс Мажен</v>
      </c>
      <c r="G7" s="115">
        <f>IF('[1]10.12'!Z7=1,'[1]10.12'!K7, " ")</f>
        <v>70</v>
      </c>
      <c r="H7" s="115" t="str">
        <f>IF('[1]10.12'!AA7=1,'[1]10.12'!C7, " ")</f>
        <v xml:space="preserve"> </v>
      </c>
      <c r="I7" s="115" t="str">
        <f>IF('[1]10.12'!AA7=1,'[1]10.12'!K7, " ")</f>
        <v xml:space="preserve"> </v>
      </c>
      <c r="J7" s="115" t="str">
        <f>IF('[1]10.12'!AB7=1,'[1]10.12'!C7, " ")</f>
        <v xml:space="preserve"> </v>
      </c>
      <c r="K7" s="115" t="str">
        <f>IF('[1]10.12'!AB7=1,'[1]10.12'!K7, " ")</f>
        <v xml:space="preserve"> </v>
      </c>
      <c r="L7" s="115" t="str">
        <f>IF('[1]10.12'!AC7=1,'[1]10.12'!C7, " ")</f>
        <v xml:space="preserve"> </v>
      </c>
      <c r="M7" s="108" t="str">
        <f>IF('[1]10.12'!AC7=1,'[1]10.12'!K7, " ")</f>
        <v xml:space="preserve"> </v>
      </c>
    </row>
    <row r="8" spans="1:13" x14ac:dyDescent="0.25">
      <c r="A8" s="103" t="str">
        <f>'[1]Впишите фамилии!'!B64</f>
        <v>а</v>
      </c>
      <c r="B8" s="113" t="str">
        <f>IF('[1]10.12'!X8=1,'[1]10.12'!C8, " ")</f>
        <v xml:space="preserve"> </v>
      </c>
      <c r="C8" s="114" t="str">
        <f>IF('[1]10.12'!X8=1,'[1]10.12'!K8, " ")</f>
        <v xml:space="preserve"> </v>
      </c>
      <c r="D8" s="115" t="str">
        <f>IF('[1]10.12'!Y8=1,'[1]10.12'!C8, " ")</f>
        <v xml:space="preserve"> </v>
      </c>
      <c r="E8" s="115" t="str">
        <f>IF('[1]10.12'!Y8=1,'[1]10.12'!K8, " ")</f>
        <v xml:space="preserve"> </v>
      </c>
      <c r="F8" s="115" t="str">
        <f>IF('[1]10.12'!Z8=1,'[1]10.12'!C8, " ")</f>
        <v xml:space="preserve"> </v>
      </c>
      <c r="G8" s="115" t="str">
        <f>IF('[1]10.12'!Z8=1,'[1]10.12'!K8, " ")</f>
        <v xml:space="preserve"> </v>
      </c>
      <c r="H8" s="115" t="str">
        <f>IF('[1]10.12'!AA8=1,'[1]10.12'!C8, " ")</f>
        <v>Галым Айсана</v>
      </c>
      <c r="I8" s="115">
        <f>IF('[1]10.12'!AA8=1,'[1]10.12'!K8, " ")</f>
        <v>80</v>
      </c>
      <c r="J8" s="115" t="str">
        <f>IF('[1]10.12'!AB8=1,'[1]10.12'!C8, " ")</f>
        <v xml:space="preserve"> </v>
      </c>
      <c r="K8" s="115" t="str">
        <f>IF('[1]10.12'!AB8=1,'[1]10.12'!K8, " ")</f>
        <v xml:space="preserve"> </v>
      </c>
      <c r="L8" s="115" t="str">
        <f>IF('[1]10.12'!AC8=1,'[1]10.12'!C8, " ")</f>
        <v xml:space="preserve"> </v>
      </c>
      <c r="M8" s="108" t="str">
        <f>IF('[1]10.12'!AC8=1,'[1]10.12'!K8, " ")</f>
        <v xml:space="preserve"> </v>
      </c>
    </row>
    <row r="9" spans="1:13" x14ac:dyDescent="0.25">
      <c r="A9" s="103" t="str">
        <f>'[1]Впишите фамилии!'!B65</f>
        <v>а</v>
      </c>
      <c r="B9" s="113" t="str">
        <f>IF('[1]10.12'!X9=1,'[1]10.12'!C9, " ")</f>
        <v xml:space="preserve"> </v>
      </c>
      <c r="C9" s="114" t="str">
        <f>IF('[1]10.12'!X9=1,'[1]10.12'!K9, " ")</f>
        <v xml:space="preserve"> </v>
      </c>
      <c r="D9" s="115" t="str">
        <f>IF('[1]10.12'!Y9=1,'[1]10.12'!C9, " ")</f>
        <v xml:space="preserve"> </v>
      </c>
      <c r="E9" s="115" t="str">
        <f>IF('[1]10.12'!Y9=1,'[1]10.12'!K9, " ")</f>
        <v xml:space="preserve"> </v>
      </c>
      <c r="F9" s="115" t="str">
        <f>IF('[1]10.12'!Z9=1,'[1]10.12'!C9, " ")</f>
        <v>Глебова Вероника</v>
      </c>
      <c r="G9" s="115">
        <f>IF('[1]10.12'!Z9=1,'[1]10.12'!K9, " ")</f>
        <v>65</v>
      </c>
      <c r="H9" s="115" t="str">
        <f>IF('[1]10.12'!AA9=1,'[1]10.12'!C9, " ")</f>
        <v xml:space="preserve"> </v>
      </c>
      <c r="I9" s="115" t="str">
        <f>IF('[1]10.12'!AA9=1,'[1]10.12'!K9, " ")</f>
        <v xml:space="preserve"> </v>
      </c>
      <c r="J9" s="115" t="str">
        <f>IF('[1]10.12'!AB9=1,'[1]10.12'!C9, " ")</f>
        <v xml:space="preserve"> </v>
      </c>
      <c r="K9" s="115" t="str">
        <f>IF('[1]10.12'!AB9=1,'[1]10.12'!K9, " ")</f>
        <v xml:space="preserve"> </v>
      </c>
      <c r="L9" s="115" t="str">
        <f>IF('[1]10.12'!AC9=1,'[1]10.12'!C9, " ")</f>
        <v xml:space="preserve"> </v>
      </c>
      <c r="M9" s="108" t="str">
        <f>IF('[1]10.12'!AC9=1,'[1]10.12'!K9, " ")</f>
        <v xml:space="preserve"> </v>
      </c>
    </row>
    <row r="10" spans="1:13" x14ac:dyDescent="0.25">
      <c r="A10" s="103" t="str">
        <f>'[1]Впишите фамилии!'!B66</f>
        <v>а</v>
      </c>
      <c r="B10" s="113" t="str">
        <f>IF('[1]10.12'!X10=1,'[1]10.12'!C10, " ")</f>
        <v xml:space="preserve"> </v>
      </c>
      <c r="C10" s="114" t="str">
        <f>IF('[1]10.12'!X10=1,'[1]10.12'!K10, " ")</f>
        <v xml:space="preserve"> </v>
      </c>
      <c r="D10" s="115" t="str">
        <f>IF('[1]10.12'!Y10=1,'[1]10.12'!C10, " ")</f>
        <v xml:space="preserve"> </v>
      </c>
      <c r="E10" s="115" t="str">
        <f>IF('[1]10.12'!Y10=1,'[1]10.12'!K10, " ")</f>
        <v xml:space="preserve"> </v>
      </c>
      <c r="F10" s="115" t="str">
        <f>IF('[1]10.12'!Z10=1,'[1]10.12'!C10, " ")</f>
        <v>Зейнуллаева Даяна</v>
      </c>
      <c r="G10" s="115">
        <f>IF('[1]10.12'!Z10=1,'[1]10.12'!K10, " ")</f>
        <v>68</v>
      </c>
      <c r="H10" s="115" t="str">
        <f>IF('[1]10.12'!AA10=1,'[1]10.12'!C10, " ")</f>
        <v xml:space="preserve"> </v>
      </c>
      <c r="I10" s="115" t="str">
        <f>IF('[1]10.12'!AA10=1,'[1]10.12'!K10, " ")</f>
        <v xml:space="preserve"> </v>
      </c>
      <c r="J10" s="115" t="str">
        <f>IF('[1]10.12'!AB10=1,'[1]10.12'!C10, " ")</f>
        <v xml:space="preserve"> </v>
      </c>
      <c r="K10" s="115" t="str">
        <f>IF('[1]10.12'!AB10=1,'[1]10.12'!K10, " ")</f>
        <v xml:space="preserve"> </v>
      </c>
      <c r="L10" s="115" t="str">
        <f>IF('[1]10.12'!AC10=1,'[1]10.12'!C10, " ")</f>
        <v xml:space="preserve"> </v>
      </c>
      <c r="M10" s="108" t="str">
        <f>IF('[1]10.12'!AC10=1,'[1]10.12'!K10, " ")</f>
        <v xml:space="preserve"> </v>
      </c>
    </row>
    <row r="11" spans="1:13" ht="30.75" x14ac:dyDescent="0.25">
      <c r="A11" s="103" t="str">
        <f>'[1]Впишите фамилии!'!B67</f>
        <v>а</v>
      </c>
      <c r="B11" s="113" t="str">
        <f>IF('[1]10.12'!X11=1,'[1]10.12'!C11, " ")</f>
        <v xml:space="preserve"> </v>
      </c>
      <c r="C11" s="114" t="str">
        <f>IF('[1]10.12'!X11=1,'[1]10.12'!K11, " ")</f>
        <v xml:space="preserve"> </v>
      </c>
      <c r="D11" s="115" t="str">
        <f>IF('[1]10.12'!Y11=1,'[1]10.12'!C11, " ")</f>
        <v xml:space="preserve"> </v>
      </c>
      <c r="E11" s="115" t="str">
        <f>IF('[1]10.12'!Y11=1,'[1]10.12'!K11, " ")</f>
        <v xml:space="preserve"> </v>
      </c>
      <c r="F11" s="115" t="str">
        <f>IF('[1]10.12'!Z11=1,'[1]10.12'!C11, " ")</f>
        <v>Иванченко Дмитрий</v>
      </c>
      <c r="G11" s="115">
        <f>IF('[1]10.12'!Z11=1,'[1]10.12'!K11, " ")</f>
        <v>62</v>
      </c>
      <c r="H11" s="115" t="str">
        <f>IF('[1]10.12'!AA11=1,'[1]10.12'!C11, " ")</f>
        <v xml:space="preserve"> </v>
      </c>
      <c r="I11" s="115" t="str">
        <f>IF('[1]10.12'!AA11=1,'[1]10.12'!K11, " ")</f>
        <v xml:space="preserve"> </v>
      </c>
      <c r="J11" s="115" t="str">
        <f>IF('[1]10.12'!AB11=1,'[1]10.12'!C11, " ")</f>
        <v xml:space="preserve"> </v>
      </c>
      <c r="K11" s="115" t="str">
        <f>IF('[1]10.12'!AB11=1,'[1]10.12'!K11, " ")</f>
        <v xml:space="preserve"> </v>
      </c>
      <c r="L11" s="115" t="str">
        <f>IF('[1]10.12'!AC11=1,'[1]10.12'!C11, " ")</f>
        <v xml:space="preserve"> </v>
      </c>
      <c r="M11" s="108" t="str">
        <f>IF('[1]10.12'!AC11=1,'[1]10.12'!K11, " ")</f>
        <v xml:space="preserve"> </v>
      </c>
    </row>
    <row r="12" spans="1:13" ht="30.75" x14ac:dyDescent="0.25">
      <c r="A12" s="103" t="str">
        <f>'[1]Впишите фамилии!'!B68</f>
        <v>а</v>
      </c>
      <c r="B12" s="113" t="str">
        <f>IF('[1]10.12'!X12=1,'[1]10.12'!C12, " ")</f>
        <v xml:space="preserve"> </v>
      </c>
      <c r="C12" s="114" t="str">
        <f>IF('[1]10.12'!X12=1,'[1]10.12'!K12, " ")</f>
        <v xml:space="preserve"> </v>
      </c>
      <c r="D12" s="115" t="str">
        <f>IF('[1]10.12'!Y12=1,'[1]10.12'!C12, " ")</f>
        <v>Искра Александр</v>
      </c>
      <c r="E12" s="115">
        <f>IF('[1]10.12'!Y12=1,'[1]10.12'!K12, " ")</f>
        <v>60</v>
      </c>
      <c r="F12" s="115" t="str">
        <f>IF('[1]10.12'!Z12=1,'[1]10.12'!C12, " ")</f>
        <v xml:space="preserve"> </v>
      </c>
      <c r="G12" s="115" t="str">
        <f>IF('[1]10.12'!Z12=1,'[1]10.12'!K12, " ")</f>
        <v xml:space="preserve"> </v>
      </c>
      <c r="H12" s="115" t="str">
        <f>IF('[1]10.12'!AA12=1,'[1]10.12'!C12, " ")</f>
        <v xml:space="preserve"> </v>
      </c>
      <c r="I12" s="115" t="str">
        <f>IF('[1]10.12'!AA12=1,'[1]10.12'!K12, " ")</f>
        <v xml:space="preserve"> </v>
      </c>
      <c r="J12" s="115" t="str">
        <f>IF('[1]10.12'!AB12=1,'[1]10.12'!C12, " ")</f>
        <v xml:space="preserve"> </v>
      </c>
      <c r="K12" s="115" t="str">
        <f>IF('[1]10.12'!AB12=1,'[1]10.12'!K12, " ")</f>
        <v xml:space="preserve"> </v>
      </c>
      <c r="L12" s="115" t="str">
        <f>IF('[1]10.12'!AC12=1,'[1]10.12'!C12, " ")</f>
        <v xml:space="preserve"> </v>
      </c>
      <c r="M12" s="108" t="str">
        <f>IF('[1]10.12'!AC12=1,'[1]10.12'!K12, " ")</f>
        <v xml:space="preserve"> </v>
      </c>
    </row>
    <row r="13" spans="1:13" ht="30.75" x14ac:dyDescent="0.25">
      <c r="A13" s="103" t="str">
        <f>'[1]Впишите фамилии!'!B69</f>
        <v>а</v>
      </c>
      <c r="B13" s="113" t="str">
        <f>IF('[1]10.12'!X13=1,'[1]10.12'!C13, " ")</f>
        <v xml:space="preserve"> </v>
      </c>
      <c r="C13" s="114" t="str">
        <f>IF('[1]10.12'!X13=1,'[1]10.12'!K13, " ")</f>
        <v xml:space="preserve"> </v>
      </c>
      <c r="D13" s="115" t="str">
        <f>IF('[1]10.12'!Y13=1,'[1]10.12'!C13, " ")</f>
        <v xml:space="preserve"> </v>
      </c>
      <c r="E13" s="115" t="str">
        <f>IF('[1]10.12'!Y13=1,'[1]10.12'!K13, " ")</f>
        <v xml:space="preserve"> </v>
      </c>
      <c r="F13" s="115" t="str">
        <f>IF('[1]10.12'!Z13=1,'[1]10.12'!C13, " ")</f>
        <v xml:space="preserve"> </v>
      </c>
      <c r="G13" s="115" t="str">
        <f>IF('[1]10.12'!Z13=1,'[1]10.12'!K13, " ")</f>
        <v xml:space="preserve"> </v>
      </c>
      <c r="H13" s="115" t="str">
        <f>IF('[1]10.12'!AA13=1,'[1]10.12'!C13, " ")</f>
        <v>Каркенов Адиль</v>
      </c>
      <c r="I13" s="115">
        <f>IF('[1]10.12'!AA13=1,'[1]10.12'!K13, " ")</f>
        <v>76</v>
      </c>
      <c r="J13" s="115" t="str">
        <f>IF('[1]10.12'!AB13=1,'[1]10.12'!C13, " ")</f>
        <v xml:space="preserve"> </v>
      </c>
      <c r="K13" s="115" t="str">
        <f>IF('[1]10.12'!AB13=1,'[1]10.12'!K13, " ")</f>
        <v xml:space="preserve"> </v>
      </c>
      <c r="L13" s="115" t="str">
        <f>IF('[1]10.12'!AC13=1,'[1]10.12'!C13, " ")</f>
        <v xml:space="preserve"> </v>
      </c>
      <c r="M13" s="108" t="str">
        <f>IF('[1]10.12'!AC13=1,'[1]10.12'!K13, " ")</f>
        <v xml:space="preserve"> </v>
      </c>
    </row>
    <row r="14" spans="1:13" x14ac:dyDescent="0.25">
      <c r="A14" s="103" t="str">
        <f>'[1]Впишите фамилии!'!B70</f>
        <v>а</v>
      </c>
      <c r="B14" s="113" t="str">
        <f>IF('[1]10.12'!X14=1,'[1]10.12'!C14, " ")</f>
        <v xml:space="preserve"> </v>
      </c>
      <c r="C14" s="114" t="str">
        <f>IF('[1]10.12'!X14=1,'[1]10.12'!K14, " ")</f>
        <v xml:space="preserve"> </v>
      </c>
      <c r="D14" s="115" t="str">
        <f>IF('[1]10.12'!Y14=1,'[1]10.12'!C14, " ")</f>
        <v xml:space="preserve"> </v>
      </c>
      <c r="E14" s="115" t="str">
        <f>IF('[1]10.12'!Y14=1,'[1]10.12'!K14, " ")</f>
        <v xml:space="preserve"> </v>
      </c>
      <c r="F14" s="115" t="str">
        <f>IF('[1]10.12'!Z14=1,'[1]10.12'!C14, " ")</f>
        <v xml:space="preserve"> </v>
      </c>
      <c r="G14" s="115" t="str">
        <f>IF('[1]10.12'!Z14=1,'[1]10.12'!K14, " ")</f>
        <v xml:space="preserve"> </v>
      </c>
      <c r="H14" s="115" t="str">
        <f>IF('[1]10.12'!AA14=1,'[1]10.12'!C14, " ")</f>
        <v>Ким Виктория</v>
      </c>
      <c r="I14" s="115">
        <f>IF('[1]10.12'!AA14=1,'[1]10.12'!K14, " ")</f>
        <v>71</v>
      </c>
      <c r="J14" s="115" t="str">
        <f>IF('[1]10.12'!AB14=1,'[1]10.12'!C14, " ")</f>
        <v xml:space="preserve"> </v>
      </c>
      <c r="K14" s="115" t="str">
        <f>IF('[1]10.12'!AB14=1,'[1]10.12'!K14, " ")</f>
        <v xml:space="preserve"> </v>
      </c>
      <c r="L14" s="115" t="str">
        <f>IF('[1]10.12'!AC14=1,'[1]10.12'!C14, " ")</f>
        <v xml:space="preserve"> </v>
      </c>
      <c r="M14" s="108" t="str">
        <f>IF('[1]10.12'!AC14=1,'[1]10.12'!K14, " ")</f>
        <v xml:space="preserve"> </v>
      </c>
    </row>
    <row r="15" spans="1:13" ht="30.75" x14ac:dyDescent="0.25">
      <c r="A15" s="103" t="str">
        <f>'[1]Впишите фамилии!'!B71</f>
        <v>а</v>
      </c>
      <c r="B15" s="113" t="str">
        <f>IF('[1]10.12'!X15=1,'[1]10.12'!C15, " ")</f>
        <v xml:space="preserve"> </v>
      </c>
      <c r="C15" s="114" t="str">
        <f>IF('[1]10.12'!X15=1,'[1]10.12'!K15, " ")</f>
        <v xml:space="preserve"> </v>
      </c>
      <c r="D15" s="115" t="str">
        <f>IF('[1]10.12'!Y15=1,'[1]10.12'!C15, " ")</f>
        <v xml:space="preserve"> </v>
      </c>
      <c r="E15" s="115" t="str">
        <f>IF('[1]10.12'!Y15=1,'[1]10.12'!K15, " ")</f>
        <v xml:space="preserve"> </v>
      </c>
      <c r="F15" s="115" t="str">
        <f>IF('[1]10.12'!Z15=1,'[1]10.12'!C15, " ")</f>
        <v xml:space="preserve"> </v>
      </c>
      <c r="G15" s="115" t="str">
        <f>IF('[1]10.12'!Z15=1,'[1]10.12'!K15, " ")</f>
        <v xml:space="preserve"> </v>
      </c>
      <c r="H15" s="115" t="str">
        <f>IF('[1]10.12'!AA15=1,'[1]10.12'!C15, " ")</f>
        <v xml:space="preserve"> </v>
      </c>
      <c r="I15" s="115" t="str">
        <f>IF('[1]10.12'!AA15=1,'[1]10.12'!K15, " ")</f>
        <v xml:space="preserve"> </v>
      </c>
      <c r="J15" s="115" t="str">
        <f>IF('[1]10.12'!AB15=1,'[1]10.12'!C15, " ")</f>
        <v>Кузнецов Борис</v>
      </c>
      <c r="K15" s="115">
        <f>IF('[1]10.12'!AB15=1,'[1]10.12'!K15, " ")</f>
        <v>83</v>
      </c>
      <c r="L15" s="115" t="str">
        <f>IF('[1]10.12'!AC15=1,'[1]10.12'!C15, " ")</f>
        <v xml:space="preserve"> </v>
      </c>
      <c r="M15" s="108" t="str">
        <f>IF('[1]10.12'!AC15=1,'[1]10.12'!K15, " ")</f>
        <v xml:space="preserve"> </v>
      </c>
    </row>
    <row r="16" spans="1:13" ht="30.75" x14ac:dyDescent="0.25">
      <c r="A16" s="103" t="str">
        <f>'[1]Впишите фамилии!'!B72</f>
        <v>а</v>
      </c>
      <c r="B16" s="113" t="str">
        <f>IF('[1]10.12'!X16=1,'[1]10.12'!C16, " ")</f>
        <v xml:space="preserve"> </v>
      </c>
      <c r="C16" s="114" t="str">
        <f>IF('[1]10.12'!X16=1,'[1]10.12'!K16, " ")</f>
        <v xml:space="preserve"> </v>
      </c>
      <c r="D16" s="115" t="str">
        <f>IF('[1]10.12'!Y16=1,'[1]10.12'!C16, " ")</f>
        <v>Куприйчук Виталий</v>
      </c>
      <c r="E16" s="115">
        <f>IF('[1]10.12'!Y16=1,'[1]10.12'!K16, " ")</f>
        <v>57</v>
      </c>
      <c r="F16" s="115" t="str">
        <f>IF('[1]10.12'!Z16=1,'[1]10.12'!C16, " ")</f>
        <v xml:space="preserve"> </v>
      </c>
      <c r="G16" s="115" t="str">
        <f>IF('[1]10.12'!Z16=1,'[1]10.12'!K16, " ")</f>
        <v xml:space="preserve"> </v>
      </c>
      <c r="H16" s="115" t="str">
        <f>IF('[1]10.12'!AA16=1,'[1]10.12'!C16, " ")</f>
        <v xml:space="preserve"> </v>
      </c>
      <c r="I16" s="115" t="str">
        <f>IF('[1]10.12'!AA16=1,'[1]10.12'!K16, " ")</f>
        <v xml:space="preserve"> </v>
      </c>
      <c r="J16" s="115" t="str">
        <f>IF('[1]10.12'!AB16=1,'[1]10.12'!C16, " ")</f>
        <v xml:space="preserve"> </v>
      </c>
      <c r="K16" s="115" t="str">
        <f>IF('[1]10.12'!AB16=1,'[1]10.12'!K16, " ")</f>
        <v xml:space="preserve"> </v>
      </c>
      <c r="L16" s="115" t="str">
        <f>IF('[1]10.12'!AC16=1,'[1]10.12'!C16, " ")</f>
        <v xml:space="preserve"> </v>
      </c>
      <c r="M16" s="108" t="str">
        <f>IF('[1]10.12'!AC16=1,'[1]10.12'!K16, " ")</f>
        <v xml:space="preserve"> </v>
      </c>
    </row>
    <row r="17" spans="1:13" ht="30.75" x14ac:dyDescent="0.25">
      <c r="A17" s="103" t="str">
        <f>'[1]Впишите фамилии!'!B73</f>
        <v>а</v>
      </c>
      <c r="B17" s="113" t="str">
        <f>IF('[1]10.12'!X17=1,'[1]10.12'!C17, " ")</f>
        <v xml:space="preserve"> </v>
      </c>
      <c r="C17" s="114" t="str">
        <f>IF('[1]10.12'!X17=1,'[1]10.12'!K17, " ")</f>
        <v xml:space="preserve"> </v>
      </c>
      <c r="D17" s="115" t="str">
        <f>IF('[1]10.12'!Y17=1,'[1]10.12'!C17, " ")</f>
        <v xml:space="preserve"> </v>
      </c>
      <c r="E17" s="115" t="str">
        <f>IF('[1]10.12'!Y17=1,'[1]10.12'!K17, " ")</f>
        <v xml:space="preserve"> </v>
      </c>
      <c r="F17" s="115" t="str">
        <f>IF('[1]10.12'!Z17=1,'[1]10.12'!C17, " ")</f>
        <v xml:space="preserve"> </v>
      </c>
      <c r="G17" s="115" t="str">
        <f>IF('[1]10.12'!Z17=1,'[1]10.12'!K17, " ")</f>
        <v xml:space="preserve"> </v>
      </c>
      <c r="H17" s="115" t="str">
        <f>IF('[1]10.12'!AA17=1,'[1]10.12'!C17, " ")</f>
        <v xml:space="preserve"> </v>
      </c>
      <c r="I17" s="115" t="str">
        <f>IF('[1]10.12'!AA17=1,'[1]10.12'!K17, " ")</f>
        <v xml:space="preserve"> </v>
      </c>
      <c r="J17" s="115" t="str">
        <f>IF('[1]10.12'!AB17=1,'[1]10.12'!C17, " ")</f>
        <v>Мадениетов Арлан</v>
      </c>
      <c r="K17" s="115">
        <f>IF('[1]10.12'!AB17=1,'[1]10.12'!K17, " ")</f>
        <v>81</v>
      </c>
      <c r="L17" s="115" t="str">
        <f>IF('[1]10.12'!AC17=1,'[1]10.12'!C17, " ")</f>
        <v xml:space="preserve"> </v>
      </c>
      <c r="M17" s="108" t="str">
        <f>IF('[1]10.12'!AC17=1,'[1]10.12'!K17, " ")</f>
        <v xml:space="preserve"> </v>
      </c>
    </row>
    <row r="18" spans="1:13" x14ac:dyDescent="0.25">
      <c r="A18" s="103" t="str">
        <f>'[1]Впишите фамилии!'!B74</f>
        <v>а</v>
      </c>
      <c r="B18" s="113" t="str">
        <f>IF('[1]10.12'!X18=1,'[1]10.12'!C18, " ")</f>
        <v xml:space="preserve"> </v>
      </c>
      <c r="C18" s="114" t="str">
        <f>IF('[1]10.12'!X18=1,'[1]10.12'!K18, " ")</f>
        <v xml:space="preserve"> </v>
      </c>
      <c r="D18" s="115" t="str">
        <f>IF('[1]10.12'!Y18=1,'[1]10.12'!C18, " ")</f>
        <v xml:space="preserve"> </v>
      </c>
      <c r="E18" s="115" t="str">
        <f>IF('[1]10.12'!Y18=1,'[1]10.12'!K18, " ")</f>
        <v xml:space="preserve"> </v>
      </c>
      <c r="F18" s="115" t="str">
        <f>IF('[1]10.12'!Z18=1,'[1]10.12'!C18, " ")</f>
        <v>Манат Наргиз</v>
      </c>
      <c r="G18" s="115">
        <f>IF('[1]10.12'!Z18=1,'[1]10.12'!K18, " ")</f>
        <v>70</v>
      </c>
      <c r="H18" s="115" t="str">
        <f>IF('[1]10.12'!AA18=1,'[1]10.12'!C18, " ")</f>
        <v xml:space="preserve"> </v>
      </c>
      <c r="I18" s="115" t="str">
        <f>IF('[1]10.12'!AA18=1,'[1]10.12'!K18, " ")</f>
        <v xml:space="preserve"> </v>
      </c>
      <c r="J18" s="115" t="str">
        <f>IF('[1]10.12'!AB18=1,'[1]10.12'!C18, " ")</f>
        <v xml:space="preserve"> </v>
      </c>
      <c r="K18" s="115" t="str">
        <f>IF('[1]10.12'!AB18=1,'[1]10.12'!K18, " ")</f>
        <v xml:space="preserve"> </v>
      </c>
      <c r="L18" s="115" t="str">
        <f>IF('[1]10.12'!AC18=1,'[1]10.12'!C18, " ")</f>
        <v xml:space="preserve"> </v>
      </c>
      <c r="M18" s="108" t="str">
        <f>IF('[1]10.12'!AC18=1,'[1]10.12'!K18, " ")</f>
        <v xml:space="preserve"> </v>
      </c>
    </row>
    <row r="19" spans="1:13" ht="30.75" x14ac:dyDescent="0.25">
      <c r="A19" s="103" t="str">
        <f>'[1]Впишите фамилии!'!B75</f>
        <v>а</v>
      </c>
      <c r="B19" s="113" t="str">
        <f>IF('[1]10.12'!X19=1,'[1]10.12'!C19, " ")</f>
        <v xml:space="preserve"> </v>
      </c>
      <c r="C19" s="114" t="str">
        <f>IF('[1]10.12'!X19=1,'[1]10.12'!K19, " ")</f>
        <v xml:space="preserve"> </v>
      </c>
      <c r="D19" s="115" t="str">
        <f>IF('[1]10.12'!Y24=1,'[1]10.12'!C24, " ")</f>
        <v>Тарасов Максим</v>
      </c>
      <c r="E19" s="115">
        <f>IF('[1]10.12'!Y24=1,'[1]10.12'!K24, " ")</f>
        <v>54</v>
      </c>
      <c r="F19" s="115" t="str">
        <f>IF('[1]10.12'!Z19=1,'[1]10.12'!C19, " ")</f>
        <v xml:space="preserve"> </v>
      </c>
      <c r="G19" s="115" t="str">
        <f>IF('[1]10.12'!Z19=1,'[1]10.12'!K19, " ")</f>
        <v xml:space="preserve"> </v>
      </c>
      <c r="H19" s="115" t="str">
        <f>IF('[1]10.12'!AA19=1,'[1]10.12'!C19, " ")</f>
        <v xml:space="preserve"> </v>
      </c>
      <c r="I19" s="115" t="str">
        <f>IF('[1]10.12'!AA19=1,'[1]10.12'!K19, " ")</f>
        <v xml:space="preserve"> </v>
      </c>
      <c r="J19" s="115" t="str">
        <f>IF('[1]10.12'!AB19=1,'[1]10.12'!C19, " ")</f>
        <v>Малышко Артур</v>
      </c>
      <c r="K19" s="115">
        <f>IF('[1]10.12'!AB19=1,'[1]10.12'!K19, " ")</f>
        <v>85</v>
      </c>
      <c r="L19" s="115" t="str">
        <f>IF('[1]10.12'!AC19=1,'[1]10.12'!C19, " ")</f>
        <v xml:space="preserve"> </v>
      </c>
      <c r="M19" s="108" t="str">
        <f>IF('[1]10.12'!AC19=1,'[1]10.12'!K19, " ")</f>
        <v xml:space="preserve"> </v>
      </c>
    </row>
    <row r="20" spans="1:13" ht="30.75" x14ac:dyDescent="0.25">
      <c r="A20" s="103" t="str">
        <f>'[1]Впишите фамилии!'!B76</f>
        <v>а</v>
      </c>
      <c r="B20" s="113" t="str">
        <f>IF('[1]10.12'!X20=1,'[1]10.12'!C20, " ")</f>
        <v xml:space="preserve"> </v>
      </c>
      <c r="C20" s="114" t="str">
        <f>IF('[1]10.12'!X20=1,'[1]10.12'!K20, " ")</f>
        <v xml:space="preserve"> </v>
      </c>
      <c r="D20" s="115" t="str">
        <f>IF('[1]10.12'!Y25=1,'[1]10.12'!C25, " ")</f>
        <v>Цыбулькин Илья</v>
      </c>
      <c r="E20" s="115">
        <f>IF('[1]10.12'!Y25=1,'[1]10.12'!K25, " ")</f>
        <v>54</v>
      </c>
      <c r="F20" s="115" t="str">
        <f>IF('[1]10.12'!Z20=1,'[1]10.12'!C20, " ")</f>
        <v>Матаева Виктория</v>
      </c>
      <c r="G20" s="115">
        <f>IF('[1]10.12'!Z20=1,'[1]10.12'!K20, " ")</f>
        <v>70</v>
      </c>
      <c r="H20" s="115" t="str">
        <f>IF('[1]10.12'!AA20=1,'[1]10.12'!C20, " ")</f>
        <v xml:space="preserve"> </v>
      </c>
      <c r="I20" s="115" t="str">
        <f>IF('[1]10.12'!AA20=1,'[1]10.12'!K20, " ")</f>
        <v xml:space="preserve"> </v>
      </c>
      <c r="J20" s="115" t="str">
        <f>IF('[1]10.12'!AB20=1,'[1]10.12'!C20, " ")</f>
        <v xml:space="preserve"> </v>
      </c>
      <c r="K20" s="115" t="str">
        <f>IF('[1]10.12'!AB20=1,'[1]10.12'!K20, " ")</f>
        <v xml:space="preserve"> </v>
      </c>
      <c r="L20" s="115" t="str">
        <f>IF('[1]10.12'!AC20=1,'[1]10.12'!C20, " ")</f>
        <v xml:space="preserve"> </v>
      </c>
      <c r="M20" s="108" t="str">
        <f>IF('[1]10.12'!AC20=1,'[1]10.12'!K20, " ")</f>
        <v xml:space="preserve"> </v>
      </c>
    </row>
    <row r="21" spans="1:13" ht="30.75" x14ac:dyDescent="0.25">
      <c r="A21" s="103" t="str">
        <f>'[1]Впишите фамилии!'!B77</f>
        <v>а</v>
      </c>
      <c r="B21" s="113" t="str">
        <f>IF('[1]10.12'!X21=1,'[1]10.12'!C21, " ")</f>
        <v xml:space="preserve"> </v>
      </c>
      <c r="C21" s="114" t="str">
        <f>IF('[1]10.12'!X21=1,'[1]10.12'!K21, " ")</f>
        <v xml:space="preserve"> </v>
      </c>
      <c r="D21" s="115" t="str">
        <f>IF('[1]10.12'!Y21=1,'[1]10.12'!C21, " ")</f>
        <v xml:space="preserve"> </v>
      </c>
      <c r="E21" s="115" t="str">
        <f>IF('[1]10.12'!Y21=1,'[1]10.12'!K21, " ")</f>
        <v xml:space="preserve"> </v>
      </c>
      <c r="F21" s="115" t="str">
        <f>IF('[1]10.12'!Z21=1,'[1]10.12'!C21, " ")</f>
        <v xml:space="preserve"> </v>
      </c>
      <c r="G21" s="115" t="str">
        <f>IF('[1]10.12'!Z21=1,'[1]10.12'!K21, " ")</f>
        <v xml:space="preserve"> </v>
      </c>
      <c r="H21" s="115" t="str">
        <f>IF('[1]10.12'!AA21=1,'[1]10.12'!C21, " ")</f>
        <v>Николаенко Ксения</v>
      </c>
      <c r="I21" s="115">
        <f>IF('[1]10.12'!AA21=1,'[1]10.12'!K21, " ")</f>
        <v>78</v>
      </c>
      <c r="J21" s="115" t="str">
        <f>IF('[1]10.12'!AB21=1,'[1]10.12'!C21, " ")</f>
        <v xml:space="preserve"> </v>
      </c>
      <c r="K21" s="115" t="str">
        <f>IF('[1]10.12'!AB21=1,'[1]10.12'!K21, " ")</f>
        <v xml:space="preserve"> </v>
      </c>
      <c r="L21" s="115" t="str">
        <f>IF('[1]10.12'!AC21=1,'[1]10.12'!C21, " ")</f>
        <v xml:space="preserve"> </v>
      </c>
      <c r="M21" s="108" t="str">
        <f>IF('[1]10.12'!AC21=1,'[1]10.12'!K21, " ")</f>
        <v xml:space="preserve"> </v>
      </c>
    </row>
    <row r="22" spans="1:13" x14ac:dyDescent="0.25">
      <c r="A22" s="103" t="str">
        <f>'[1]Впишите фамилии!'!B79</f>
        <v>а</v>
      </c>
      <c r="B22" s="113" t="str">
        <f>IF('[1]10.12'!X23=1,'[1]10.12'!C23, " ")</f>
        <v xml:space="preserve"> </v>
      </c>
      <c r="C22" s="114" t="str">
        <f>IF('[1]10.12'!X23=1,'[1]10.12'!K23, " ")</f>
        <v xml:space="preserve"> </v>
      </c>
      <c r="D22" s="115" t="str">
        <f>IF('[1]10.12'!Y23=1,'[1]10.12'!C23, " ")</f>
        <v xml:space="preserve"> </v>
      </c>
      <c r="E22" s="115" t="str">
        <f>IF('[1]10.12'!Y23=1,'[1]10.12'!K23, " ")</f>
        <v xml:space="preserve"> </v>
      </c>
      <c r="F22" s="115" t="str">
        <f>IF('[1]10.12'!Z23=1,'[1]10.12'!C23, " ")</f>
        <v>Орлова Вероника</v>
      </c>
      <c r="G22" s="115">
        <f>IF('[1]10.12'!Z23=1,'[1]10.12'!K23, " ")</f>
        <v>65</v>
      </c>
      <c r="H22" s="115" t="str">
        <f>IF('[1]10.12'!AA23=1,'[1]10.12'!C23, " ")</f>
        <v xml:space="preserve"> </v>
      </c>
      <c r="I22" s="115" t="str">
        <f>IF('[1]10.12'!AA23=1,'[1]10.12'!K23, " ")</f>
        <v xml:space="preserve"> </v>
      </c>
      <c r="J22" s="115" t="str">
        <f>IF('[1]10.12'!AB23=1,'[1]10.12'!C23, " ")</f>
        <v xml:space="preserve"> </v>
      </c>
      <c r="K22" s="115" t="str">
        <f>IF('[1]10.12'!AB23=1,'[1]10.12'!K23, " ")</f>
        <v xml:space="preserve"> </v>
      </c>
      <c r="L22" s="115" t="str">
        <f>IF('[1]10.12'!AC23=1,'[1]10.12'!C23, " ")</f>
        <v xml:space="preserve"> </v>
      </c>
      <c r="M22" s="108" t="str">
        <f>IF('[1]10.12'!AC23=1,'[1]10.12'!K23, " ")</f>
        <v xml:space="preserve"> </v>
      </c>
    </row>
    <row r="23" spans="1:13" s="109" customFormat="1" ht="18" x14ac:dyDescent="0.25">
      <c r="A23" s="103"/>
      <c r="B23" s="116" t="s">
        <v>20</v>
      </c>
      <c r="C23" s="117">
        <f>COUNT(C4:C22)</f>
        <v>1</v>
      </c>
      <c r="D23" s="117" t="s">
        <v>21</v>
      </c>
      <c r="E23" s="117">
        <f>COUNT(E4:E22)</f>
        <v>4</v>
      </c>
      <c r="F23" s="117" t="s">
        <v>22</v>
      </c>
      <c r="G23" s="117">
        <f>COUNT(G4:G22)</f>
        <v>7</v>
      </c>
      <c r="H23" s="117" t="s">
        <v>23</v>
      </c>
      <c r="I23" s="117">
        <f>COUNT(I4:I22)</f>
        <v>4</v>
      </c>
      <c r="J23" s="117" t="s">
        <v>24</v>
      </c>
      <c r="K23" s="117">
        <f>COUNT(K4:K22)</f>
        <v>4</v>
      </c>
      <c r="L23" s="117" t="s">
        <v>25</v>
      </c>
      <c r="M23" s="117">
        <f>COUNT(M4:M22)</f>
        <v>1</v>
      </c>
    </row>
    <row r="24" spans="1:13" ht="34.5" customHeight="1" x14ac:dyDescent="0.25">
      <c r="A24" s="101" t="s">
        <v>42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2" t="s">
        <v>43</v>
      </c>
      <c r="L24" s="102"/>
      <c r="M24" s="102"/>
    </row>
    <row r="25" spans="1:13" x14ac:dyDescent="0.25">
      <c r="A25" s="103" t="s">
        <v>16</v>
      </c>
      <c r="B25" s="116" t="s">
        <v>20</v>
      </c>
      <c r="C25" s="117" t="s">
        <v>44</v>
      </c>
      <c r="D25" s="116" t="s">
        <v>21</v>
      </c>
      <c r="E25" s="117" t="s">
        <v>44</v>
      </c>
      <c r="F25" s="116" t="s">
        <v>22</v>
      </c>
      <c r="G25" s="117" t="s">
        <v>44</v>
      </c>
      <c r="H25" s="116" t="s">
        <v>23</v>
      </c>
      <c r="I25" s="117" t="s">
        <v>44</v>
      </c>
      <c r="J25" s="116" t="s">
        <v>24</v>
      </c>
      <c r="K25" s="117" t="s">
        <v>44</v>
      </c>
      <c r="L25" s="116" t="s">
        <v>25</v>
      </c>
      <c r="M25" s="117" t="s">
        <v>44</v>
      </c>
    </row>
    <row r="26" spans="1:13" ht="30.75" x14ac:dyDescent="0.25">
      <c r="A26" s="103" t="str">
        <f>'[1]Впишите фамилии!'!F60</f>
        <v>б</v>
      </c>
      <c r="B26" s="113" t="str">
        <f>IF('[1]10.12'!X35=1,'[1]10.12'!C35, " ")</f>
        <v xml:space="preserve"> </v>
      </c>
      <c r="C26" s="114" t="str">
        <f>IF('[1]10.12'!X35=1,'[1]10.12'!K35, " ")</f>
        <v xml:space="preserve"> </v>
      </c>
      <c r="D26" s="115" t="str">
        <f>IF('[1]10.12'!Y35=1,'[1]10.12'!C35, " ")</f>
        <v xml:space="preserve"> </v>
      </c>
      <c r="E26" s="115" t="str">
        <f>IF('[1]10.12'!Y35=1,'[1]10.12'!K35, " ")</f>
        <v xml:space="preserve"> </v>
      </c>
      <c r="F26" s="115" t="str">
        <f>IF('[1]10.12'!Z35=1,'[1]10.12'!C35, " ")</f>
        <v xml:space="preserve"> </v>
      </c>
      <c r="G26" s="115" t="str">
        <f>IF('[1]10.12'!Z35=1,'[1]10.12'!K35, " ")</f>
        <v xml:space="preserve"> </v>
      </c>
      <c r="H26" s="115" t="str">
        <f>IF('[1]10.12'!AA35=1,'[1]10.12'!C35, " ")</f>
        <v xml:space="preserve">Алимбаев Темирлан </v>
      </c>
      <c r="I26" s="115">
        <f>IF('[1]10.12'!AA35=1,'[1]10.12'!K35, " ")</f>
        <v>72</v>
      </c>
      <c r="J26" s="115" t="str">
        <f>IF('[1]10.12'!AB35=1,'[1]10.12'!C35, " ")</f>
        <v xml:space="preserve"> </v>
      </c>
      <c r="K26" s="108" t="str">
        <f>IF('[1]10.12'!AB35=1,'[1]10.12'!K35, " ")</f>
        <v xml:space="preserve"> </v>
      </c>
      <c r="L26" s="108" t="str">
        <f>IF('[1]10.12'!AC35=1,'[1]10.12'!C35, " ")</f>
        <v xml:space="preserve"> </v>
      </c>
      <c r="M26" s="108" t="str">
        <f>IF('[1]10.12'!AC35=1,'[1]10.12'!K35, " ")</f>
        <v xml:space="preserve"> </v>
      </c>
    </row>
    <row r="27" spans="1:13" ht="30.75" x14ac:dyDescent="0.25">
      <c r="A27" s="103" t="str">
        <f>'[1]Впишите фамилии!'!F61</f>
        <v>б</v>
      </c>
      <c r="B27" s="113" t="str">
        <f>IF('[1]10.12'!X36=1,'[1]10.12'!C36, " ")</f>
        <v xml:space="preserve"> </v>
      </c>
      <c r="C27" s="114" t="str">
        <f>IF('[1]10.12'!X36=1,'[1]10.12'!K36, " ")</f>
        <v xml:space="preserve"> </v>
      </c>
      <c r="D27" s="115" t="str">
        <f>IF('[1]10.12'!Y36=1,'[1]10.12'!C36, " ")</f>
        <v xml:space="preserve"> </v>
      </c>
      <c r="E27" s="115" t="str">
        <f>IF('[1]10.12'!Y36=1,'[1]10.12'!K36, " ")</f>
        <v xml:space="preserve"> </v>
      </c>
      <c r="F27" s="115" t="str">
        <f>IF('[1]10.12'!Z36=1,'[1]10.12'!C36, " ")</f>
        <v xml:space="preserve">Амангельді Ануар  </v>
      </c>
      <c r="G27" s="115">
        <f>IF('[1]10.12'!Z36=1,'[1]10.12'!K36, " ")</f>
        <v>65</v>
      </c>
      <c r="H27" s="115" t="str">
        <f>IF('[1]10.12'!AA36=1,'[1]10.12'!C36, " ")</f>
        <v xml:space="preserve"> </v>
      </c>
      <c r="I27" s="115" t="str">
        <f>IF('[1]10.12'!AA36=1,'[1]10.12'!K36, " ")</f>
        <v xml:space="preserve"> </v>
      </c>
      <c r="J27" s="115" t="str">
        <f>IF('[1]10.12'!AB36=1,'[1]10.12'!C36, " ")</f>
        <v xml:space="preserve"> </v>
      </c>
      <c r="K27" s="108" t="str">
        <f>IF('[1]10.12'!AB36=1,'[1]10.12'!K36, " ")</f>
        <v xml:space="preserve"> </v>
      </c>
      <c r="L27" s="108" t="str">
        <f>IF('[1]10.12'!AC36=1,'[1]10.12'!C36, " ")</f>
        <v xml:space="preserve"> </v>
      </c>
      <c r="M27" s="108" t="str">
        <f>IF('[1]10.12'!AC36=1,'[1]10.12'!K36, " ")</f>
        <v xml:space="preserve"> </v>
      </c>
    </row>
    <row r="28" spans="1:13" x14ac:dyDescent="0.25">
      <c r="A28" s="103" t="str">
        <f>'[1]Впишите фамилии!'!F62</f>
        <v>б</v>
      </c>
      <c r="B28" s="113" t="str">
        <f>IF('[1]10.12'!X37=1,'[1]10.12'!C37, " ")</f>
        <v xml:space="preserve"> </v>
      </c>
      <c r="C28" s="114" t="str">
        <f>IF('[1]10.12'!X37=1,'[1]10.12'!K37, " ")</f>
        <v xml:space="preserve"> </v>
      </c>
      <c r="D28" s="115" t="str">
        <f>IF('[1]10.12'!Y37=1,'[1]10.12'!C37, " ")</f>
        <v xml:space="preserve"> </v>
      </c>
      <c r="E28" s="115" t="str">
        <f>IF('[1]10.12'!Y37=1,'[1]10.12'!K37, " ")</f>
        <v xml:space="preserve"> </v>
      </c>
      <c r="F28" s="115" t="str">
        <f>IF('[1]10.12'!Z37=1,'[1]10.12'!C37, " ")</f>
        <v xml:space="preserve">Аманова Камила </v>
      </c>
      <c r="G28" s="115">
        <f>IF('[1]10.12'!Z37=1,'[1]10.12'!K37, " ")</f>
        <v>70</v>
      </c>
      <c r="H28" s="115" t="str">
        <f>IF('[1]10.12'!AA37=1,'[1]10.12'!C37, " ")</f>
        <v xml:space="preserve"> </v>
      </c>
      <c r="I28" s="115" t="str">
        <f>IF('[1]10.12'!AA37=1,'[1]10.12'!K37, " ")</f>
        <v xml:space="preserve"> </v>
      </c>
      <c r="J28" s="115" t="str">
        <f>IF('[1]10.12'!AB37=1,'[1]10.12'!C37, " ")</f>
        <v xml:space="preserve"> </v>
      </c>
      <c r="K28" s="108" t="str">
        <f>IF('[1]10.12'!AB37=1,'[1]10.12'!K37, " ")</f>
        <v xml:space="preserve"> </v>
      </c>
      <c r="L28" s="108" t="str">
        <f>IF('[1]10.12'!AC37=1,'[1]10.12'!C37, " ")</f>
        <v xml:space="preserve"> </v>
      </c>
      <c r="M28" s="108" t="str">
        <f>IF('[1]10.12'!AC37=1,'[1]10.12'!K37, " ")</f>
        <v xml:space="preserve"> </v>
      </c>
    </row>
    <row r="29" spans="1:13" ht="30.75" x14ac:dyDescent="0.25">
      <c r="A29" s="103" t="str">
        <f>'[1]Впишите фамилии!'!F63</f>
        <v>б</v>
      </c>
      <c r="B29" s="113" t="str">
        <f>IF('[1]10.12'!X38=1,'[1]10.12'!C38, " ")</f>
        <v xml:space="preserve"> </v>
      </c>
      <c r="C29" s="114" t="str">
        <f>IF('[1]10.12'!X38=1,'[1]10.12'!K38, " ")</f>
        <v xml:space="preserve"> </v>
      </c>
      <c r="D29" s="115" t="str">
        <f>IF('[1]10.12'!Y38=1,'[1]10.12'!C38, " ")</f>
        <v xml:space="preserve"> </v>
      </c>
      <c r="E29" s="115" t="str">
        <f>IF('[1]10.12'!Y38=1,'[1]10.12'!K38, " ")</f>
        <v xml:space="preserve"> </v>
      </c>
      <c r="F29" s="115" t="str">
        <f>IF('[1]10.12'!Z38=1,'[1]10.12'!C38, " ")</f>
        <v xml:space="preserve"> </v>
      </c>
      <c r="G29" s="115" t="str">
        <f>IF('[1]10.12'!Z38=1,'[1]10.12'!K38, " ")</f>
        <v xml:space="preserve"> </v>
      </c>
      <c r="H29" s="115" t="str">
        <f>IF('[1]10.12'!AA38=1,'[1]10.12'!C38, " ")</f>
        <v xml:space="preserve"> </v>
      </c>
      <c r="I29" s="115" t="str">
        <f>IF('[1]10.12'!AA38=1,'[1]10.12'!K38, " ")</f>
        <v xml:space="preserve"> </v>
      </c>
      <c r="J29" s="115" t="str">
        <f>IF('[1]10.12'!AB38=1,'[1]10.12'!C38, " ")</f>
        <v xml:space="preserve">Амурбай Әділет </v>
      </c>
      <c r="K29" s="108">
        <f>IF('[1]10.12'!AB38=1,'[1]10.12'!K38, " ")</f>
        <v>84</v>
      </c>
      <c r="L29" s="108" t="str">
        <f>IF('[1]10.12'!AC38=1,'[1]10.12'!C38, " ")</f>
        <v xml:space="preserve"> </v>
      </c>
      <c r="M29" s="108" t="str">
        <f>IF('[1]10.12'!AC38=1,'[1]10.12'!K38, " ")</f>
        <v xml:space="preserve"> </v>
      </c>
    </row>
    <row r="30" spans="1:13" x14ac:dyDescent="0.25">
      <c r="A30" s="103" t="str">
        <f>'[1]Впишите фамилии!'!F64</f>
        <v>б</v>
      </c>
      <c r="B30" s="113" t="str">
        <f>IF('[1]10.12'!X39=1,'[1]10.12'!C39, " ")</f>
        <v xml:space="preserve"> </v>
      </c>
      <c r="C30" s="114" t="str">
        <f>IF('[1]10.12'!X39=1,'[1]10.12'!K39, " ")</f>
        <v xml:space="preserve"> </v>
      </c>
      <c r="D30" s="115" t="str">
        <f>IF('[1]10.12'!Y39=1,'[1]10.12'!C39, " ")</f>
        <v xml:space="preserve"> </v>
      </c>
      <c r="E30" s="115" t="str">
        <f>IF('[1]10.12'!Y39=1,'[1]10.12'!K39, " ")</f>
        <v xml:space="preserve"> </v>
      </c>
      <c r="F30" s="115" t="str">
        <f>IF('[1]10.12'!Z39=1,'[1]10.12'!C39, " ")</f>
        <v xml:space="preserve">Васильев Кирилл </v>
      </c>
      <c r="G30" s="115">
        <f>IF('[1]10.12'!Z39=1,'[1]10.12'!K39, " ")</f>
        <v>69</v>
      </c>
      <c r="H30" s="115" t="str">
        <f>IF('[1]10.12'!AA39=1,'[1]10.12'!C39, " ")</f>
        <v xml:space="preserve"> </v>
      </c>
      <c r="I30" s="115" t="str">
        <f>IF('[1]10.12'!AA39=1,'[1]10.12'!K39, " ")</f>
        <v xml:space="preserve"> </v>
      </c>
      <c r="J30" s="115" t="str">
        <f>IF('[1]10.12'!AB39=1,'[1]10.12'!C39, " ")</f>
        <v xml:space="preserve"> </v>
      </c>
      <c r="K30" s="108" t="str">
        <f>IF('[1]10.12'!AB39=1,'[1]10.12'!K39, " ")</f>
        <v xml:space="preserve"> </v>
      </c>
      <c r="L30" s="108" t="str">
        <f>IF('[1]10.12'!AC39=1,'[1]10.12'!C39, " ")</f>
        <v xml:space="preserve"> </v>
      </c>
      <c r="M30" s="108" t="str">
        <f>IF('[1]10.12'!AC39=1,'[1]10.12'!K39, " ")</f>
        <v xml:space="preserve"> </v>
      </c>
    </row>
    <row r="31" spans="1:13" ht="30.75" x14ac:dyDescent="0.25">
      <c r="A31" s="103" t="str">
        <f>'[1]Впишите фамилии!'!F65</f>
        <v>б</v>
      </c>
      <c r="B31" s="113" t="str">
        <f>IF('[1]10.12'!X40=1,'[1]10.12'!C40, " ")</f>
        <v xml:space="preserve"> </v>
      </c>
      <c r="C31" s="114" t="str">
        <f>IF('[1]10.12'!X40=1,'[1]10.12'!K40, " ")</f>
        <v xml:space="preserve"> </v>
      </c>
      <c r="D31" s="115" t="str">
        <f>IF('[1]10.12'!Y40=1,'[1]10.12'!C40, " ")</f>
        <v xml:space="preserve"> </v>
      </c>
      <c r="E31" s="115" t="str">
        <f>IF('[1]10.12'!Y40=1,'[1]10.12'!K40, " ")</f>
        <v xml:space="preserve"> </v>
      </c>
      <c r="F31" s="115" t="str">
        <f>IF('[1]10.12'!Z40=1,'[1]10.12'!C40, " ")</f>
        <v xml:space="preserve"> </v>
      </c>
      <c r="G31" s="115" t="str">
        <f>IF('[1]10.12'!Z40=1,'[1]10.12'!K40, " ")</f>
        <v xml:space="preserve"> </v>
      </c>
      <c r="H31" s="115" t="str">
        <f>IF('[1]10.12'!AA40=1,'[1]10.12'!C40, " ")</f>
        <v>Давлетшин Рашит</v>
      </c>
      <c r="I31" s="115">
        <f>IF('[1]10.12'!AA40=1,'[1]10.12'!K40, " ")</f>
        <v>80</v>
      </c>
      <c r="J31" s="115" t="str">
        <f>IF('[1]10.12'!AB40=1,'[1]10.12'!C40, " ")</f>
        <v xml:space="preserve"> </v>
      </c>
      <c r="K31" s="108" t="str">
        <f>IF('[1]10.12'!AB40=1,'[1]10.12'!K40, " ")</f>
        <v xml:space="preserve"> </v>
      </c>
      <c r="L31" s="108" t="str">
        <f>IF('[1]10.12'!AC40=1,'[1]10.12'!C40, " ")</f>
        <v xml:space="preserve"> </v>
      </c>
      <c r="M31" s="108" t="str">
        <f>IF('[1]10.12'!AC40=1,'[1]10.12'!K40, " ")</f>
        <v xml:space="preserve"> </v>
      </c>
    </row>
    <row r="32" spans="1:13" ht="30.75" x14ac:dyDescent="0.25">
      <c r="A32" s="103" t="str">
        <f>'[1]Впишите фамилии!'!F66</f>
        <v>б</v>
      </c>
      <c r="B32" s="113" t="str">
        <f>IF('[1]10.12'!X41=1,'[1]10.12'!C41, " ")</f>
        <v xml:space="preserve"> </v>
      </c>
      <c r="C32" s="114" t="str">
        <f>IF('[1]10.12'!X41=1,'[1]10.12'!K41, " ")</f>
        <v xml:space="preserve"> </v>
      </c>
      <c r="D32" s="115" t="str">
        <f>IF('[1]10.12'!Y41=1,'[1]10.12'!C41, " ")</f>
        <v xml:space="preserve"> </v>
      </c>
      <c r="E32" s="115" t="str">
        <f>IF('[1]10.12'!Y41=1,'[1]10.12'!K41, " ")</f>
        <v xml:space="preserve"> </v>
      </c>
      <c r="F32" s="115" t="str">
        <f>IF('[1]10.12'!Z41=1,'[1]10.12'!C41, " ")</f>
        <v xml:space="preserve"> </v>
      </c>
      <c r="G32" s="115" t="str">
        <f>IF('[1]10.12'!Z41=1,'[1]10.12'!K41, " ")</f>
        <v xml:space="preserve"> </v>
      </c>
      <c r="H32" s="115" t="str">
        <f>IF('[1]10.12'!AA41=1,'[1]10.12'!C41, " ")</f>
        <v xml:space="preserve">Еркенова Зарина </v>
      </c>
      <c r="I32" s="115">
        <f>IF('[1]10.12'!AA41=1,'[1]10.12'!K41, " ")</f>
        <v>75</v>
      </c>
      <c r="J32" s="115" t="str">
        <f>IF('[1]10.12'!AB41=1,'[1]10.12'!C41, " ")</f>
        <v xml:space="preserve"> </v>
      </c>
      <c r="K32" s="108" t="str">
        <f>IF('[1]10.12'!AB41=1,'[1]10.12'!K41, " ")</f>
        <v xml:space="preserve"> </v>
      </c>
      <c r="L32" s="108" t="str">
        <f>IF('[1]10.12'!AC41=1,'[1]10.12'!C41, " ")</f>
        <v xml:space="preserve"> </v>
      </c>
      <c r="M32" s="108" t="str">
        <f>IF('[1]10.12'!AC41=1,'[1]10.12'!K41, " ")</f>
        <v xml:space="preserve"> </v>
      </c>
    </row>
    <row r="33" spans="1:13" ht="30.75" x14ac:dyDescent="0.25">
      <c r="A33" s="103" t="str">
        <f>'[1]Впишите фамилии!'!F67</f>
        <v>б</v>
      </c>
      <c r="B33" s="113" t="str">
        <f>IF('[1]10.12'!X42=1,'[1]10.12'!C42, " ")</f>
        <v xml:space="preserve"> </v>
      </c>
      <c r="C33" s="114" t="str">
        <f>IF('[1]10.12'!X42=1,'[1]10.12'!K42, " ")</f>
        <v xml:space="preserve"> </v>
      </c>
      <c r="D33" s="115" t="str">
        <f>IF('[1]10.12'!Y42=1,'[1]10.12'!C42, " ")</f>
        <v xml:space="preserve"> </v>
      </c>
      <c r="E33" s="115" t="str">
        <f>IF('[1]10.12'!Y42=1,'[1]10.12'!K42, " ")</f>
        <v xml:space="preserve"> </v>
      </c>
      <c r="F33" s="115" t="str">
        <f>IF('[1]10.12'!Z42=1,'[1]10.12'!C42, " ")</f>
        <v xml:space="preserve"> </v>
      </c>
      <c r="G33" s="115" t="str">
        <f>IF('[1]10.12'!Z42=1,'[1]10.12'!K42, " ")</f>
        <v xml:space="preserve"> </v>
      </c>
      <c r="H33" s="115" t="str">
        <f>IF('[1]10.12'!AA42=1,'[1]10.12'!C42, " ")</f>
        <v xml:space="preserve"> </v>
      </c>
      <c r="I33" s="115" t="str">
        <f>IF('[1]10.12'!AA42=1,'[1]10.12'!K42, " ")</f>
        <v xml:space="preserve"> </v>
      </c>
      <c r="J33" s="115" t="str">
        <f>IF('[1]10.12'!AB42=1,'[1]10.12'!C42, " ")</f>
        <v>Жапарова Жулдыз</v>
      </c>
      <c r="K33" s="108">
        <f>IF('[1]10.12'!AB42=1,'[1]10.12'!K42, " ")</f>
        <v>87</v>
      </c>
      <c r="L33" s="108" t="str">
        <f>IF('[1]10.12'!AC42=1,'[1]10.12'!C42, " ")</f>
        <v xml:space="preserve"> </v>
      </c>
      <c r="M33" s="108" t="str">
        <f>IF('[1]10.12'!AC42=1,'[1]10.12'!K42, " ")</f>
        <v xml:space="preserve"> </v>
      </c>
    </row>
    <row r="34" spans="1:13" x14ac:dyDescent="0.25">
      <c r="A34" s="103" t="str">
        <f>'[1]Впишите фамилии!'!F68</f>
        <v>б</v>
      </c>
      <c r="B34" s="113" t="str">
        <f>IF('[1]10.12'!X43=1,'[1]10.12'!C43, " ")</f>
        <v xml:space="preserve"> </v>
      </c>
      <c r="C34" s="114" t="str">
        <f>IF('[1]10.12'!X43=1,'[1]10.12'!K43, " ")</f>
        <v xml:space="preserve"> </v>
      </c>
      <c r="D34" s="115" t="str">
        <f>IF('[1]10.12'!Y43=1,'[1]10.12'!C43, " ")</f>
        <v xml:space="preserve"> </v>
      </c>
      <c r="E34" s="115" t="str">
        <f>IF('[1]10.12'!Y43=1,'[1]10.12'!K43, " ")</f>
        <v xml:space="preserve"> </v>
      </c>
      <c r="F34" s="115" t="str">
        <f>IF('[1]10.12'!Z43=1,'[1]10.12'!C43, " ")</f>
        <v xml:space="preserve"> </v>
      </c>
      <c r="G34" s="115" t="str">
        <f>IF('[1]10.12'!Z43=1,'[1]10.12'!K43, " ")</f>
        <v xml:space="preserve"> </v>
      </c>
      <c r="H34" s="115" t="str">
        <f>IF('[1]10.12'!AA43=1,'[1]10.12'!C43, " ")</f>
        <v xml:space="preserve">Иванова Диана </v>
      </c>
      <c r="I34" s="115">
        <f>IF('[1]10.12'!AA43=1,'[1]10.12'!K43, " ")</f>
        <v>75</v>
      </c>
      <c r="J34" s="115" t="str">
        <f>IF('[1]10.12'!AB43=1,'[1]10.12'!C43, " ")</f>
        <v xml:space="preserve"> </v>
      </c>
      <c r="K34" s="108" t="str">
        <f>IF('[1]10.12'!AB43=1,'[1]10.12'!K43, " ")</f>
        <v xml:space="preserve"> </v>
      </c>
      <c r="L34" s="108" t="str">
        <f>IF('[1]10.12'!AC43=1,'[1]10.12'!C43, " ")</f>
        <v xml:space="preserve"> </v>
      </c>
      <c r="M34" s="108" t="str">
        <f>IF('[1]10.12'!AC43=1,'[1]10.12'!K43, " ")</f>
        <v xml:space="preserve"> </v>
      </c>
    </row>
    <row r="35" spans="1:13" ht="30.75" x14ac:dyDescent="0.25">
      <c r="A35" s="103" t="str">
        <f>'[1]Впишите фамилии!'!F69</f>
        <v>б</v>
      </c>
      <c r="B35" s="113" t="str">
        <f>IF('[1]10.12'!X44=1,'[1]10.12'!C44, " ")</f>
        <v xml:space="preserve"> </v>
      </c>
      <c r="C35" s="114" t="str">
        <f>IF('[1]10.12'!X44=1,'[1]10.12'!K44, " ")</f>
        <v xml:space="preserve"> </v>
      </c>
      <c r="D35" s="115" t="str">
        <f>IF('[1]10.12'!Y44=1,'[1]10.12'!C44, " ")</f>
        <v xml:space="preserve">Кадыров Дархан </v>
      </c>
      <c r="E35" s="115">
        <f>IF('[1]10.12'!Y44=1,'[1]10.12'!K44, " ")</f>
        <v>59</v>
      </c>
      <c r="F35" s="115" t="str">
        <f>IF('[1]10.12'!Z44=1,'[1]10.12'!C44, " ")</f>
        <v xml:space="preserve"> </v>
      </c>
      <c r="G35" s="115" t="str">
        <f>IF('[1]10.12'!Z44=1,'[1]10.12'!K44, " ")</f>
        <v xml:space="preserve"> </v>
      </c>
      <c r="H35" s="115" t="str">
        <f>IF('[1]10.12'!AA44=1,'[1]10.12'!C44, " ")</f>
        <v xml:space="preserve"> </v>
      </c>
      <c r="I35" s="115" t="str">
        <f>IF('[1]10.12'!AA44=1,'[1]10.12'!K44, " ")</f>
        <v xml:space="preserve"> </v>
      </c>
      <c r="J35" s="115" t="str">
        <f>IF('[1]10.12'!AB44=1,'[1]10.12'!C44, " ")</f>
        <v xml:space="preserve"> </v>
      </c>
      <c r="K35" s="108" t="str">
        <f>IF('[1]10.12'!AB44=1,'[1]10.12'!K44, " ")</f>
        <v xml:space="preserve"> </v>
      </c>
      <c r="L35" s="108" t="str">
        <f>IF('[1]10.12'!AC44=1,'[1]10.12'!C44, " ")</f>
        <v xml:space="preserve"> </v>
      </c>
      <c r="M35" s="108" t="str">
        <f>IF('[1]10.12'!AC44=1,'[1]10.12'!K44, " ")</f>
        <v xml:space="preserve"> </v>
      </c>
    </row>
    <row r="36" spans="1:13" ht="30.75" x14ac:dyDescent="0.25">
      <c r="A36" s="103" t="str">
        <f>'[1]Впишите фамилии!'!F70</f>
        <v>б</v>
      </c>
      <c r="B36" s="113" t="str">
        <f>IF('[1]10.12'!X45=1,'[1]10.12'!C45, " ")</f>
        <v xml:space="preserve"> </v>
      </c>
      <c r="C36" s="114" t="str">
        <f>IF('[1]10.12'!X45=1,'[1]10.12'!K45, " ")</f>
        <v xml:space="preserve"> </v>
      </c>
      <c r="D36" s="115" t="str">
        <f>IF('[1]10.12'!Y45=1,'[1]10.12'!C45, " ")</f>
        <v xml:space="preserve"> </v>
      </c>
      <c r="E36" s="115" t="str">
        <f>IF('[1]10.12'!Y45=1,'[1]10.12'!K45, " ")</f>
        <v xml:space="preserve"> </v>
      </c>
      <c r="F36" s="115" t="str">
        <f>IF('[1]10.12'!Z45=1,'[1]10.12'!C45, " ")</f>
        <v xml:space="preserve">Петроченко Иван </v>
      </c>
      <c r="G36" s="115">
        <f>IF('[1]10.12'!Z45=1,'[1]10.12'!K45, " ")</f>
        <v>65</v>
      </c>
      <c r="H36" s="115" t="str">
        <f>IF('[1]10.12'!AA45=1,'[1]10.12'!C45, " ")</f>
        <v xml:space="preserve"> </v>
      </c>
      <c r="I36" s="115" t="str">
        <f>IF('[1]10.12'!AA45=1,'[1]10.12'!K45, " ")</f>
        <v xml:space="preserve"> </v>
      </c>
      <c r="J36" s="115" t="str">
        <f>IF('[1]10.12'!AB45=1,'[1]10.12'!C45, " ")</f>
        <v xml:space="preserve"> </v>
      </c>
      <c r="K36" s="108" t="str">
        <f>IF('[1]10.12'!AB45=1,'[1]10.12'!K45, " ")</f>
        <v xml:space="preserve"> </v>
      </c>
      <c r="L36" s="108" t="str">
        <f>IF('[1]10.12'!AC45=1,'[1]10.12'!C45, " ")</f>
        <v xml:space="preserve"> </v>
      </c>
      <c r="M36" s="108" t="str">
        <f>IF('[1]10.12'!AC45=1,'[1]10.12'!K45, " ")</f>
        <v xml:space="preserve"> </v>
      </c>
    </row>
    <row r="37" spans="1:13" x14ac:dyDescent="0.25">
      <c r="A37" s="103" t="str">
        <f>'[1]Впишите фамилии!'!F71</f>
        <v>б</v>
      </c>
      <c r="B37" s="113" t="str">
        <f>IF('[1]10.12'!X46=1,'[1]10.12'!C46, " ")</f>
        <v xml:space="preserve"> </v>
      </c>
      <c r="C37" s="114" t="str">
        <f>IF('[1]10.12'!X46=1,'[1]10.12'!K46, " ")</f>
        <v xml:space="preserve"> </v>
      </c>
      <c r="D37" s="115" t="str">
        <f>IF('[1]10.12'!Y46=1,'[1]10.12'!C46, " ")</f>
        <v xml:space="preserve"> </v>
      </c>
      <c r="E37" s="115" t="str">
        <f>IF('[1]10.12'!Y46=1,'[1]10.12'!K46, " ")</f>
        <v xml:space="preserve"> </v>
      </c>
      <c r="F37" s="115" t="str">
        <f>IF('[1]10.12'!Z46=1,'[1]10.12'!C46, " ")</f>
        <v xml:space="preserve">Савичев Виталий </v>
      </c>
      <c r="G37" s="115">
        <f>IF('[1]10.12'!Z46=1,'[1]10.12'!K46, " ")</f>
        <v>61</v>
      </c>
      <c r="H37" s="115" t="str">
        <f>IF('[1]10.12'!AA46=1,'[1]10.12'!C46, " ")</f>
        <v xml:space="preserve"> </v>
      </c>
      <c r="I37" s="115" t="str">
        <f>IF('[1]10.12'!AA46=1,'[1]10.12'!K46, " ")</f>
        <v xml:space="preserve"> </v>
      </c>
      <c r="J37" s="115" t="str">
        <f>IF('[1]10.12'!AB46=1,'[1]10.12'!C46, " ")</f>
        <v xml:space="preserve"> </v>
      </c>
      <c r="K37" s="108" t="str">
        <f>IF('[1]10.12'!AB46=1,'[1]10.12'!K46, " ")</f>
        <v xml:space="preserve"> </v>
      </c>
      <c r="L37" s="108" t="str">
        <f>IF('[1]10.12'!AC46=1,'[1]10.12'!C46, " ")</f>
        <v xml:space="preserve"> </v>
      </c>
      <c r="M37" s="108" t="str">
        <f>IF('[1]10.12'!AC46=1,'[1]10.12'!K46, " ")</f>
        <v xml:space="preserve"> </v>
      </c>
    </row>
    <row r="38" spans="1:13" ht="30.75" x14ac:dyDescent="0.25">
      <c r="A38" s="103" t="str">
        <f>'[1]Впишите фамилии!'!F72</f>
        <v>б</v>
      </c>
      <c r="B38" s="113" t="str">
        <f>IF('[1]10.12'!X47=1,'[1]10.12'!C47, " ")</f>
        <v xml:space="preserve"> </v>
      </c>
      <c r="C38" s="114" t="str">
        <f>IF('[1]10.12'!X47=1,'[1]10.12'!K47, " ")</f>
        <v xml:space="preserve"> </v>
      </c>
      <c r="D38" s="115" t="str">
        <f>IF('[1]10.12'!Y47=1,'[1]10.12'!C47, " ")</f>
        <v xml:space="preserve"> </v>
      </c>
      <c r="E38" s="115" t="str">
        <f>IF('[1]10.12'!Y47=1,'[1]10.12'!K47, " ")</f>
        <v xml:space="preserve"> </v>
      </c>
      <c r="F38" s="115" t="str">
        <f>IF('[1]10.12'!Z47=1,'[1]10.12'!C47, " ")</f>
        <v xml:space="preserve"> </v>
      </c>
      <c r="G38" s="115" t="str">
        <f>IF('[1]10.12'!Z47=1,'[1]10.12'!K47, " ")</f>
        <v xml:space="preserve"> </v>
      </c>
      <c r="H38" s="115" t="str">
        <f>IF('[1]10.12'!AA47=1,'[1]10.12'!C47, " ")</f>
        <v xml:space="preserve"> </v>
      </c>
      <c r="I38" s="115" t="str">
        <f>IF('[1]10.12'!AA47=1,'[1]10.12'!K47, " ")</f>
        <v xml:space="preserve"> </v>
      </c>
      <c r="J38" s="115" t="str">
        <f>IF('[1]10.12'!AB47=1,'[1]10.12'!C47, " ")</f>
        <v xml:space="preserve">Свидунович Александр </v>
      </c>
      <c r="K38" s="108">
        <f>IF('[1]10.12'!AB47=1,'[1]10.12'!K47, " ")</f>
        <v>87</v>
      </c>
      <c r="L38" s="108" t="str">
        <f>IF('[1]10.12'!AC47=1,'[1]10.12'!C47, " ")</f>
        <v xml:space="preserve"> </v>
      </c>
      <c r="M38" s="108" t="str">
        <f>IF('[1]10.12'!AC47=1,'[1]10.12'!K47, " ")</f>
        <v xml:space="preserve"> </v>
      </c>
    </row>
    <row r="39" spans="1:13" ht="30.75" x14ac:dyDescent="0.25">
      <c r="A39" s="103" t="str">
        <f>'[1]Впишите фамилии!'!F73</f>
        <v>б</v>
      </c>
      <c r="B39" s="113" t="str">
        <f>IF('[1]10.12'!X48=1,'[1]10.12'!C48, " ")</f>
        <v xml:space="preserve"> </v>
      </c>
      <c r="C39" s="114" t="str">
        <f>IF('[1]10.12'!X48=1,'[1]10.12'!K48, " ")</f>
        <v xml:space="preserve"> </v>
      </c>
      <c r="D39" s="115" t="str">
        <f>IF('[1]10.12'!Y48=1,'[1]10.12'!C48, " ")</f>
        <v xml:space="preserve"> </v>
      </c>
      <c r="E39" s="115" t="str">
        <f>IF('[1]10.12'!Y48=1,'[1]10.12'!K48, " ")</f>
        <v xml:space="preserve"> </v>
      </c>
      <c r="F39" s="115" t="str">
        <f>IF('[1]10.12'!Z48=1,'[1]10.12'!C48, " ")</f>
        <v xml:space="preserve">Семенова Милена </v>
      </c>
      <c r="G39" s="115">
        <f>IF('[1]10.12'!Z48=1,'[1]10.12'!K48, " ")</f>
        <v>63</v>
      </c>
      <c r="H39" s="115" t="str">
        <f>IF('[1]10.12'!AA48=1,'[1]10.12'!C48, " ")</f>
        <v xml:space="preserve"> </v>
      </c>
      <c r="I39" s="115" t="str">
        <f>IF('[1]10.12'!AA48=1,'[1]10.12'!K48, " ")</f>
        <v xml:space="preserve"> </v>
      </c>
      <c r="J39" s="115" t="str">
        <f>IF('[1]10.12'!AB48=1,'[1]10.12'!C48, " ")</f>
        <v xml:space="preserve"> </v>
      </c>
      <c r="K39" s="108" t="str">
        <f>IF('[1]10.12'!AB48=1,'[1]10.12'!K48, " ")</f>
        <v xml:space="preserve"> </v>
      </c>
      <c r="L39" s="108" t="str">
        <f>IF('[1]10.12'!AC48=1,'[1]10.12'!C48, " ")</f>
        <v xml:space="preserve"> </v>
      </c>
      <c r="M39" s="108" t="str">
        <f>IF('[1]10.12'!AC48=1,'[1]10.12'!K48, " ")</f>
        <v xml:space="preserve"> </v>
      </c>
    </row>
    <row r="40" spans="1:13" ht="30.75" x14ac:dyDescent="0.25">
      <c r="A40" s="103" t="str">
        <f>'[1]Впишите фамилии!'!F74</f>
        <v>б</v>
      </c>
      <c r="B40" s="113" t="str">
        <f>IF('[1]10.12'!X49=1,'[1]10.12'!C49, " ")</f>
        <v xml:space="preserve"> </v>
      </c>
      <c r="C40" s="114" t="str">
        <f>IF('[1]10.12'!X49=1,'[1]10.12'!K49, " ")</f>
        <v xml:space="preserve"> </v>
      </c>
      <c r="D40" s="115" t="str">
        <f>IF('[1]10.12'!Y49=1,'[1]10.12'!C49, " ")</f>
        <v xml:space="preserve">Стрельникова Вероника </v>
      </c>
      <c r="E40" s="115">
        <f>IF('[1]10.12'!Y49=1,'[1]10.12'!K49, " ")</f>
        <v>57</v>
      </c>
      <c r="F40" s="115" t="str">
        <f>IF('[1]10.12'!Z49=1,'[1]10.12'!C49, " ")</f>
        <v xml:space="preserve"> </v>
      </c>
      <c r="G40" s="115" t="str">
        <f>IF('[1]10.12'!Z49=1,'[1]10.12'!K49, " ")</f>
        <v xml:space="preserve"> </v>
      </c>
      <c r="H40" s="115" t="str">
        <f>IF('[1]10.12'!AA49=1,'[1]10.12'!C49, " ")</f>
        <v xml:space="preserve"> </v>
      </c>
      <c r="I40" s="115" t="str">
        <f>IF('[1]10.12'!AA49=1,'[1]10.12'!K49, " ")</f>
        <v xml:space="preserve"> </v>
      </c>
      <c r="J40" s="115" t="str">
        <f>IF('[1]10.12'!AB49=1,'[1]10.12'!C49, " ")</f>
        <v xml:space="preserve"> </v>
      </c>
      <c r="K40" s="108" t="str">
        <f>IF('[1]10.12'!AB49=1,'[1]10.12'!K49, " ")</f>
        <v xml:space="preserve"> </v>
      </c>
      <c r="L40" s="108" t="str">
        <f>IF('[1]10.12'!AC49=1,'[1]10.12'!C49, " ")</f>
        <v xml:space="preserve"> </v>
      </c>
      <c r="M40" s="108" t="str">
        <f>IF('[1]10.12'!AC49=1,'[1]10.12'!K49, " ")</f>
        <v xml:space="preserve"> </v>
      </c>
    </row>
    <row r="41" spans="1:13" x14ac:dyDescent="0.25">
      <c r="A41" s="103" t="str">
        <f>'[1]Впишите фамилии!'!F75</f>
        <v>б</v>
      </c>
      <c r="B41" s="113" t="str">
        <f>IF('[1]10.12'!X50=1,'[1]10.12'!C50, " ")</f>
        <v xml:space="preserve">Сушин Адиль </v>
      </c>
      <c r="C41" s="114">
        <f>IF('[1]10.12'!X50=1,'[1]10.12'!K50, " ")</f>
        <v>48</v>
      </c>
      <c r="D41" s="115" t="str">
        <f>IF('[1]10.12'!Y50=1,'[1]10.12'!C50, " ")</f>
        <v xml:space="preserve"> </v>
      </c>
      <c r="E41" s="115" t="str">
        <f>IF('[1]10.12'!Y50=1,'[1]10.12'!K50, " ")</f>
        <v xml:space="preserve"> </v>
      </c>
      <c r="F41" s="115" t="str">
        <f>IF('[1]10.12'!Z50=1,'[1]10.12'!C50, " ")</f>
        <v xml:space="preserve"> </v>
      </c>
      <c r="G41" s="115" t="str">
        <f>IF('[1]10.12'!Z50=1,'[1]10.12'!K50, " ")</f>
        <v xml:space="preserve"> </v>
      </c>
      <c r="H41" s="115" t="str">
        <f>IF('[1]10.12'!AA50=1,'[1]10.12'!C50, " ")</f>
        <v xml:space="preserve"> </v>
      </c>
      <c r="I41" s="115" t="str">
        <f>IF('[1]10.12'!AA50=1,'[1]10.12'!K50, " ")</f>
        <v xml:space="preserve"> </v>
      </c>
      <c r="J41" s="115" t="str">
        <f>IF('[1]10.12'!AB50=1,'[1]10.12'!C50, " ")</f>
        <v xml:space="preserve"> </v>
      </c>
      <c r="K41" s="108" t="str">
        <f>IF('[1]10.12'!AB50=1,'[1]10.12'!K50, " ")</f>
        <v xml:space="preserve"> </v>
      </c>
      <c r="L41" s="108" t="str">
        <f>IF('[1]10.12'!AC50=1,'[1]10.12'!C50, " ")</f>
        <v xml:space="preserve"> </v>
      </c>
      <c r="M41" s="108" t="str">
        <f>IF('[1]10.12'!AC50=1,'[1]10.12'!K50, " ")</f>
        <v xml:space="preserve"> </v>
      </c>
    </row>
    <row r="42" spans="1:13" ht="30.75" x14ac:dyDescent="0.25">
      <c r="A42" s="103" t="str">
        <f>'[1]Впишите фамилии!'!F76</f>
        <v>б</v>
      </c>
      <c r="B42" s="113" t="str">
        <f>IF('[1]10.12'!X53=1,'[1]10.12'!C53, " ")</f>
        <v xml:space="preserve">Цыздоев Ибраим </v>
      </c>
      <c r="C42" s="114">
        <f>IF('[1]10.12'!X53=1,'[1]10.12'!K53, " ")</f>
        <v>39</v>
      </c>
      <c r="D42" s="115" t="str">
        <f>IF('[1]10.12'!Y51=1,'[1]10.12'!C51, " ")</f>
        <v xml:space="preserve"> </v>
      </c>
      <c r="E42" s="115" t="str">
        <f>IF('[1]10.12'!Y51=1,'[1]10.12'!K51, " ")</f>
        <v xml:space="preserve"> </v>
      </c>
      <c r="F42" s="115" t="str">
        <f>IF('[1]10.12'!Z51=1,'[1]10.12'!C51, " ")</f>
        <v xml:space="preserve"> </v>
      </c>
      <c r="G42" s="115" t="str">
        <f>IF('[1]10.12'!Z51=1,'[1]10.12'!K51, " ")</f>
        <v xml:space="preserve"> </v>
      </c>
      <c r="H42" s="115" t="str">
        <f>IF('[1]10.12'!AA51=1,'[1]10.12'!C51, " ")</f>
        <v xml:space="preserve">Тастенова Камила </v>
      </c>
      <c r="I42" s="115">
        <f>IF('[1]10.12'!AA51=1,'[1]10.12'!K51, " ")</f>
        <v>78</v>
      </c>
      <c r="J42" s="115" t="str">
        <f>IF('[1]10.12'!AB51=1,'[1]10.12'!C51, " ")</f>
        <v xml:space="preserve"> </v>
      </c>
      <c r="K42" s="108" t="str">
        <f>IF('[1]10.12'!AB51=1,'[1]10.12'!K51, " ")</f>
        <v xml:space="preserve"> </v>
      </c>
      <c r="L42" s="108" t="str">
        <f>IF('[1]10.12'!AC51=1,'[1]10.12'!C51, " ")</f>
        <v xml:space="preserve"> </v>
      </c>
      <c r="M42" s="108" t="str">
        <f>IF('[1]10.12'!AC51=1,'[1]10.12'!K51, " ")</f>
        <v xml:space="preserve"> </v>
      </c>
    </row>
    <row r="43" spans="1:13" ht="30.75" x14ac:dyDescent="0.25">
      <c r="A43" s="103" t="str">
        <f>'[1]Впишите фамилии!'!F77</f>
        <v>б</v>
      </c>
      <c r="B43" s="113" t="str">
        <f>IF('[1]10.12'!X54=1,'[1]10.12'!C54, " ")</f>
        <v xml:space="preserve">Щукина Валерия </v>
      </c>
      <c r="C43" s="114">
        <f>IF('[1]10.12'!X54=1,'[1]10.12'!K54, " ")</f>
        <v>48</v>
      </c>
      <c r="D43" s="115" t="str">
        <f>IF('[1]10.12'!Y52=1,'[1]10.12'!C52, " ")</f>
        <v xml:space="preserve">Хайруллаев Отабек </v>
      </c>
      <c r="E43" s="115">
        <f>IF('[1]10.12'!Y52=1,'[1]10.12'!K52, " ")</f>
        <v>55</v>
      </c>
      <c r="F43" s="115" t="str">
        <f>IF('[1]10.12'!Z52=1,'[1]10.12'!C52, " ")</f>
        <v xml:space="preserve"> </v>
      </c>
      <c r="G43" s="115" t="str">
        <f>IF('[1]10.12'!Z52=1,'[1]10.12'!K52, " ")</f>
        <v xml:space="preserve"> </v>
      </c>
      <c r="H43" s="115" t="str">
        <f>IF('[1]10.12'!AA52=1,'[1]10.12'!C52, " ")</f>
        <v xml:space="preserve"> </v>
      </c>
      <c r="I43" s="115" t="str">
        <f>IF('[1]10.12'!AA52=1,'[1]10.12'!K52, " ")</f>
        <v xml:space="preserve"> </v>
      </c>
      <c r="J43" s="115" t="str">
        <f>IF('[1]10.12'!AB52=1,'[1]10.12'!C52, " ")</f>
        <v xml:space="preserve"> </v>
      </c>
      <c r="K43" s="108" t="str">
        <f>IF('[1]10.12'!AB52=1,'[1]10.12'!K52, " ")</f>
        <v xml:space="preserve"> </v>
      </c>
      <c r="L43" s="108" t="str">
        <f>IF('[1]10.12'!AC52=1,'[1]10.12'!C52, " ")</f>
        <v xml:space="preserve"> </v>
      </c>
      <c r="M43" s="108" t="str">
        <f>IF('[1]10.12'!AC52=1,'[1]10.12'!K52, " ")</f>
        <v xml:space="preserve"> </v>
      </c>
    </row>
    <row r="44" spans="1:13" s="110" customFormat="1" ht="18" x14ac:dyDescent="0.25">
      <c r="A44" s="116"/>
      <c r="B44" s="116" t="s">
        <v>20</v>
      </c>
      <c r="C44" s="117">
        <f>COUNT(C26:C43)</f>
        <v>3</v>
      </c>
      <c r="D44" s="117" t="s">
        <v>21</v>
      </c>
      <c r="E44" s="117">
        <f>COUNT(E26:E43)</f>
        <v>3</v>
      </c>
      <c r="F44" s="117" t="s">
        <v>22</v>
      </c>
      <c r="G44" s="117">
        <f>COUNT(G26:G43)</f>
        <v>6</v>
      </c>
      <c r="H44" s="117" t="s">
        <v>23</v>
      </c>
      <c r="I44" s="117">
        <f>COUNT(I26:I43)</f>
        <v>5</v>
      </c>
      <c r="J44" s="117" t="s">
        <v>24</v>
      </c>
      <c r="K44" s="117">
        <f>COUNT(K26:K43)</f>
        <v>3</v>
      </c>
      <c r="L44" s="117" t="s">
        <v>25</v>
      </c>
      <c r="M44" s="117">
        <f>COUNT(M26:M43)</f>
        <v>0</v>
      </c>
    </row>
    <row r="45" spans="1:13" s="110" customFormat="1" ht="18" x14ac:dyDescent="0.25">
      <c r="A45" s="118"/>
      <c r="B45" s="118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13" ht="34.5" customHeight="1" x14ac:dyDescent="0.25">
      <c r="A46" s="101" t="s">
        <v>42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2" t="s">
        <v>43</v>
      </c>
      <c r="L46" s="102"/>
      <c r="M46" s="102"/>
    </row>
    <row r="47" spans="1:13" x14ac:dyDescent="0.25">
      <c r="A47" s="103" t="s">
        <v>16</v>
      </c>
      <c r="B47" s="116" t="s">
        <v>20</v>
      </c>
      <c r="C47" s="117" t="s">
        <v>44</v>
      </c>
      <c r="D47" s="116" t="s">
        <v>21</v>
      </c>
      <c r="E47" s="117" t="s">
        <v>44</v>
      </c>
      <c r="F47" s="116" t="s">
        <v>22</v>
      </c>
      <c r="G47" s="117" t="s">
        <v>44</v>
      </c>
      <c r="H47" s="116" t="s">
        <v>23</v>
      </c>
      <c r="I47" s="117" t="s">
        <v>44</v>
      </c>
      <c r="J47" s="116" t="s">
        <v>24</v>
      </c>
      <c r="K47" s="117" t="s">
        <v>44</v>
      </c>
      <c r="L47" s="116" t="s">
        <v>25</v>
      </c>
      <c r="M47" s="117" t="s">
        <v>44</v>
      </c>
    </row>
    <row r="48" spans="1:13" ht="30.75" x14ac:dyDescent="0.25">
      <c r="A48" s="106" t="str">
        <f>'[1]Впишите фамилии!'!K60</f>
        <v>в</v>
      </c>
      <c r="B48" s="113" t="str">
        <f>IF('[1]10.12'!X66=1,'[1]10.12'!C66, " ")</f>
        <v xml:space="preserve"> </v>
      </c>
      <c r="C48" s="114" t="str">
        <f>IF('[1]10.12'!X66=1,'[1]10.12'!K66, " ")</f>
        <v xml:space="preserve"> </v>
      </c>
      <c r="D48" s="115" t="str">
        <f>IF('[1]10.12'!Y66=1,'[1]10.12'!C66, " ")</f>
        <v xml:space="preserve"> </v>
      </c>
      <c r="E48" s="115" t="str">
        <f>IF('[1]10.12'!Y66=1,'[1]10.12'!K66, " ")</f>
        <v xml:space="preserve"> </v>
      </c>
      <c r="F48" s="115" t="str">
        <f>IF('[1]10.12'!Z66=1,'[1]10.12'!C66, " ")</f>
        <v xml:space="preserve"> </v>
      </c>
      <c r="G48" s="115" t="str">
        <f>IF('[1]10.12'!Z66=1,'[1]10.12'!K66, " ")</f>
        <v xml:space="preserve"> </v>
      </c>
      <c r="H48" s="115" t="str">
        <f>IF('[1]10.12'!AA66=1,'[1]10.12'!C66, " ")</f>
        <v>Альжанова Томирис</v>
      </c>
      <c r="I48" s="115">
        <f>IF('[1]10.12'!AA66=1,'[1]10.12'!K66, " ")</f>
        <v>71</v>
      </c>
      <c r="J48" s="108" t="str">
        <f>IF('[1]10.12'!AB66=1,'[1]10.12'!C66, " ")</f>
        <v xml:space="preserve"> </v>
      </c>
      <c r="K48" s="108" t="str">
        <f>IF('[1]10.12'!AB66=1,'[1]10.12'!K66, " ")</f>
        <v xml:space="preserve"> </v>
      </c>
      <c r="L48" s="108" t="str">
        <f>IF('[1]10.12'!AC66=1,'[1]10.12'!C66, " ")</f>
        <v xml:space="preserve"> </v>
      </c>
      <c r="M48" s="108" t="str">
        <f>IF('[1]10.12'!AC66=1,'[1]10.12'!K66, " ")</f>
        <v xml:space="preserve"> </v>
      </c>
    </row>
    <row r="49" spans="1:13" ht="30.75" x14ac:dyDescent="0.25">
      <c r="A49" s="106" t="str">
        <f>'[1]Впишите фамилии!'!K61</f>
        <v>в</v>
      </c>
      <c r="B49" s="113" t="str">
        <f>IF('[1]10.12'!X67=1,'[1]10.12'!C67, " ")</f>
        <v xml:space="preserve"> </v>
      </c>
      <c r="C49" s="114" t="str">
        <f>IF('[1]10.12'!X67=1,'[1]10.12'!K67, " ")</f>
        <v xml:space="preserve"> </v>
      </c>
      <c r="D49" s="115" t="str">
        <f>IF('[1]10.12'!Y67=1,'[1]10.12'!C67, " ")</f>
        <v xml:space="preserve"> </v>
      </c>
      <c r="E49" s="115" t="str">
        <f>IF('[1]10.12'!Y67=1,'[1]10.12'!K67, " ")</f>
        <v xml:space="preserve"> </v>
      </c>
      <c r="F49" s="115" t="str">
        <f>IF('[1]10.12'!Z67=1,'[1]10.12'!C67, " ")</f>
        <v>Балтабаева Рахиля</v>
      </c>
      <c r="G49" s="115">
        <f>IF('[1]10.12'!Z67=1,'[1]10.12'!K67, " ")</f>
        <v>61</v>
      </c>
      <c r="H49" s="115" t="str">
        <f>IF('[1]10.12'!AA67=1,'[1]10.12'!C67, " ")</f>
        <v xml:space="preserve"> </v>
      </c>
      <c r="I49" s="115" t="str">
        <f>IF('[1]10.12'!AA67=1,'[1]10.12'!K67, " ")</f>
        <v xml:space="preserve"> </v>
      </c>
      <c r="J49" s="108" t="str">
        <f>IF('[1]10.12'!AB67=1,'[1]10.12'!C67, " ")</f>
        <v xml:space="preserve"> </v>
      </c>
      <c r="K49" s="108" t="str">
        <f>IF('[1]10.12'!AB67=1,'[1]10.12'!K67, " ")</f>
        <v xml:space="preserve"> </v>
      </c>
      <c r="L49" s="108" t="str">
        <f>IF('[1]10.12'!AC67=1,'[1]10.12'!C67, " ")</f>
        <v xml:space="preserve"> </v>
      </c>
      <c r="M49" s="108" t="str">
        <f>IF('[1]10.12'!AC67=1,'[1]10.12'!K67, " ")</f>
        <v xml:space="preserve"> </v>
      </c>
    </row>
    <row r="50" spans="1:13" ht="30.75" x14ac:dyDescent="0.25">
      <c r="A50" s="106" t="str">
        <f>'[1]Впишите фамилии!'!K62</f>
        <v>в</v>
      </c>
      <c r="B50" s="113" t="str">
        <f>IF('[1]10.12'!X68=1,'[1]10.12'!C68, " ")</f>
        <v xml:space="preserve"> </v>
      </c>
      <c r="C50" s="114" t="str">
        <f>IF('[1]10.12'!X68=1,'[1]10.12'!K68, " ")</f>
        <v xml:space="preserve"> </v>
      </c>
      <c r="D50" s="115" t="str">
        <f>IF('[1]10.12'!Y68=1,'[1]10.12'!C68, " ")</f>
        <v>Гебель Роман</v>
      </c>
      <c r="E50" s="115">
        <f>IF('[1]10.12'!Y68=1,'[1]10.12'!K68, " ")</f>
        <v>57</v>
      </c>
      <c r="F50" s="115" t="str">
        <f>IF('[1]10.12'!Z68=1,'[1]10.12'!C68, " ")</f>
        <v xml:space="preserve"> </v>
      </c>
      <c r="G50" s="115" t="str">
        <f>IF('[1]10.12'!Z68=1,'[1]10.12'!K68, " ")</f>
        <v xml:space="preserve"> </v>
      </c>
      <c r="H50" s="115" t="str">
        <f>IF('[1]10.12'!AA68=1,'[1]10.12'!C68, " ")</f>
        <v xml:space="preserve"> </v>
      </c>
      <c r="I50" s="115" t="str">
        <f>IF('[1]10.12'!AA68=1,'[1]10.12'!K68, " ")</f>
        <v xml:space="preserve"> </v>
      </c>
      <c r="J50" s="108" t="str">
        <f>IF('[1]10.12'!AB68=1,'[1]10.12'!C68, " ")</f>
        <v xml:space="preserve"> </v>
      </c>
      <c r="K50" s="108" t="str">
        <f>IF('[1]10.12'!AB68=1,'[1]10.12'!K68, " ")</f>
        <v xml:space="preserve"> </v>
      </c>
      <c r="L50" s="108" t="str">
        <f>IF('[1]10.12'!AC68=1,'[1]10.12'!C68, " ")</f>
        <v xml:space="preserve"> </v>
      </c>
      <c r="M50" s="108" t="str">
        <f>IF('[1]10.12'!AC68=1,'[1]10.12'!K68, " ")</f>
        <v xml:space="preserve"> </v>
      </c>
    </row>
    <row r="51" spans="1:13" ht="30.75" x14ac:dyDescent="0.25">
      <c r="A51" s="106" t="str">
        <f>'[1]Впишите фамилии!'!K64</f>
        <v>в</v>
      </c>
      <c r="B51" s="113" t="str">
        <f>IF('[1]10.12'!X70=1,'[1]10.12'!C70, " ")</f>
        <v>Евлоев Руслан</v>
      </c>
      <c r="C51" s="114">
        <f>IF('[1]10.12'!X70=1,'[1]10.12'!K70, " ")</f>
        <v>43</v>
      </c>
      <c r="D51" s="115" t="str">
        <f>IF('[1]10.12'!Y70=1,'[1]10.12'!C70, " ")</f>
        <v xml:space="preserve"> </v>
      </c>
      <c r="E51" s="115" t="str">
        <f>IF('[1]10.12'!Y70=1,'[1]10.12'!K70, " ")</f>
        <v xml:space="preserve"> </v>
      </c>
      <c r="F51" s="115" t="str">
        <f>IF('[1]10.12'!Z70=1,'[1]10.12'!C70, " ")</f>
        <v xml:space="preserve"> </v>
      </c>
      <c r="G51" s="115" t="str">
        <f>IF('[1]10.12'!Z70=1,'[1]10.12'!K70, " ")</f>
        <v xml:space="preserve"> </v>
      </c>
      <c r="H51" s="115" t="str">
        <f>IF('[1]10.12'!AA70=1,'[1]10.12'!C70, " ")</f>
        <v xml:space="preserve"> </v>
      </c>
      <c r="I51" s="115" t="str">
        <f>IF('[1]10.12'!AA70=1,'[1]10.12'!K70, " ")</f>
        <v xml:space="preserve"> </v>
      </c>
      <c r="J51" s="108" t="str">
        <f>IF('[1]10.12'!AB70=1,'[1]10.12'!C70, " ")</f>
        <v xml:space="preserve"> </v>
      </c>
      <c r="K51" s="108" t="str">
        <f>IF('[1]10.12'!AB70=1,'[1]10.12'!K70, " ")</f>
        <v xml:space="preserve"> </v>
      </c>
      <c r="L51" s="108" t="str">
        <f>IF('[1]10.12'!AC70=1,'[1]10.12'!C70, " ")</f>
        <v xml:space="preserve"> </v>
      </c>
      <c r="M51" s="108" t="str">
        <f>IF('[1]10.12'!AC70=1,'[1]10.12'!K70, " ")</f>
        <v xml:space="preserve"> </v>
      </c>
    </row>
    <row r="52" spans="1:13" ht="30.75" x14ac:dyDescent="0.25">
      <c r="A52" s="106" t="str">
        <f>'[1]Впишите фамилии!'!K65</f>
        <v>в</v>
      </c>
      <c r="B52" s="113" t="str">
        <f>IF('[1]10.12'!X71=1,'[1]10.12'!C71, " ")</f>
        <v>Емелина Лилия</v>
      </c>
      <c r="C52" s="114">
        <f>IF('[1]10.12'!X71=1,'[1]10.12'!K71, " ")</f>
        <v>49</v>
      </c>
      <c r="D52" s="115" t="str">
        <f>IF('[1]10.12'!Y71=1,'[1]10.12'!C71, " ")</f>
        <v xml:space="preserve"> </v>
      </c>
      <c r="E52" s="115" t="str">
        <f>IF('[1]10.12'!Y71=1,'[1]10.12'!K71, " ")</f>
        <v xml:space="preserve"> </v>
      </c>
      <c r="F52" s="115" t="str">
        <f>IF('[1]10.12'!Z71=1,'[1]10.12'!C71, " ")</f>
        <v xml:space="preserve"> </v>
      </c>
      <c r="G52" s="115" t="str">
        <f>IF('[1]10.12'!Z71=1,'[1]10.12'!K71, " ")</f>
        <v xml:space="preserve"> </v>
      </c>
      <c r="H52" s="115" t="str">
        <f>IF('[1]10.12'!AA71=1,'[1]10.12'!C71, " ")</f>
        <v xml:space="preserve"> </v>
      </c>
      <c r="I52" s="115" t="str">
        <f>IF('[1]10.12'!AA71=1,'[1]10.12'!K71, " ")</f>
        <v xml:space="preserve"> </v>
      </c>
      <c r="J52" s="108" t="str">
        <f>IF('[1]10.12'!AB71=1,'[1]10.12'!C71, " ")</f>
        <v xml:space="preserve"> </v>
      </c>
      <c r="K52" s="108" t="str">
        <f>IF('[1]10.12'!AB71=1,'[1]10.12'!K71, " ")</f>
        <v xml:space="preserve"> </v>
      </c>
      <c r="L52" s="108" t="str">
        <f>IF('[1]10.12'!AC71=1,'[1]10.12'!C71, " ")</f>
        <v xml:space="preserve"> </v>
      </c>
      <c r="M52" s="108" t="str">
        <f>IF('[1]10.12'!AC71=1,'[1]10.12'!K71, " ")</f>
        <v xml:space="preserve"> </v>
      </c>
    </row>
    <row r="53" spans="1:13" ht="30.75" x14ac:dyDescent="0.25">
      <c r="A53" s="106" t="str">
        <f>'[1]Впишите фамилии!'!K66</f>
        <v>в</v>
      </c>
      <c r="B53" s="113" t="str">
        <f>IF('[1]10.12'!X72=1,'[1]10.12'!C72, " ")</f>
        <v>Иовлева Юлия</v>
      </c>
      <c r="C53" s="114">
        <f>IF('[1]10.12'!X72=1,'[1]10.12'!K72, " ")</f>
        <v>33</v>
      </c>
      <c r="D53" s="115" t="str">
        <f>IF('[1]10.12'!Y72=1,'[1]10.12'!C72, " ")</f>
        <v xml:space="preserve"> </v>
      </c>
      <c r="E53" s="115" t="str">
        <f>IF('[1]10.12'!Y72=1,'[1]10.12'!K72, " ")</f>
        <v xml:space="preserve"> </v>
      </c>
      <c r="F53" s="115" t="str">
        <f>IF('[1]10.12'!Z72=1,'[1]10.12'!C72, " ")</f>
        <v xml:space="preserve"> </v>
      </c>
      <c r="G53" s="115" t="str">
        <f>IF('[1]10.12'!Z72=1,'[1]10.12'!K72, " ")</f>
        <v xml:space="preserve"> </v>
      </c>
      <c r="H53" s="115" t="str">
        <f>IF('[1]10.12'!AA72=1,'[1]10.12'!C72, " ")</f>
        <v xml:space="preserve"> </v>
      </c>
      <c r="I53" s="115" t="str">
        <f>IF('[1]10.12'!AA72=1,'[1]10.12'!K72, " ")</f>
        <v xml:space="preserve"> </v>
      </c>
      <c r="J53" s="108" t="str">
        <f>IF('[1]10.12'!AB72=1,'[1]10.12'!C72, " ")</f>
        <v xml:space="preserve"> </v>
      </c>
      <c r="K53" s="108" t="str">
        <f>IF('[1]10.12'!AB72=1,'[1]10.12'!K72, " ")</f>
        <v xml:space="preserve"> </v>
      </c>
      <c r="L53" s="108" t="str">
        <f>IF('[1]10.12'!AC72=1,'[1]10.12'!C72, " ")</f>
        <v xml:space="preserve"> </v>
      </c>
      <c r="M53" s="108" t="str">
        <f>IF('[1]10.12'!AC72=1,'[1]10.12'!K72, " ")</f>
        <v xml:space="preserve"> </v>
      </c>
    </row>
    <row r="54" spans="1:13" ht="30.75" x14ac:dyDescent="0.25">
      <c r="A54" s="106" t="str">
        <f>'[1]Впишите фамилии!'!K67</f>
        <v>в</v>
      </c>
      <c r="B54" s="113" t="str">
        <f>IF('[1]10.12'!X73=1,'[1]10.12'!C73, " ")</f>
        <v>Камзина Аида</v>
      </c>
      <c r="C54" s="114">
        <f>IF('[1]10.12'!X73=1,'[1]10.12'!K73, " ")</f>
        <v>48</v>
      </c>
      <c r="D54" s="115" t="str">
        <f>IF('[1]10.12'!Y73=1,'[1]10.12'!C73, " ")</f>
        <v xml:space="preserve"> </v>
      </c>
      <c r="E54" s="115" t="str">
        <f>IF('[1]10.12'!Y73=1,'[1]10.12'!K73, " ")</f>
        <v xml:space="preserve"> </v>
      </c>
      <c r="F54" s="115" t="str">
        <f>IF('[1]10.12'!Z73=1,'[1]10.12'!C73, " ")</f>
        <v xml:space="preserve"> </v>
      </c>
      <c r="G54" s="115" t="str">
        <f>IF('[1]10.12'!Z73=1,'[1]10.12'!K73, " ")</f>
        <v xml:space="preserve"> </v>
      </c>
      <c r="H54" s="115" t="str">
        <f>IF('[1]10.12'!AA73=1,'[1]10.12'!C73, " ")</f>
        <v xml:space="preserve"> </v>
      </c>
      <c r="I54" s="115" t="str">
        <f>IF('[1]10.12'!AA73=1,'[1]10.12'!K73, " ")</f>
        <v xml:space="preserve"> </v>
      </c>
      <c r="J54" s="108" t="str">
        <f>IF('[1]10.12'!AB73=1,'[1]10.12'!C73, " ")</f>
        <v xml:space="preserve"> </v>
      </c>
      <c r="K54" s="108" t="str">
        <f>IF('[1]10.12'!AB73=1,'[1]10.12'!K73, " ")</f>
        <v xml:space="preserve"> </v>
      </c>
      <c r="L54" s="108" t="str">
        <f>IF('[1]10.12'!AC73=1,'[1]10.12'!C73, " ")</f>
        <v xml:space="preserve"> </v>
      </c>
      <c r="M54" s="108" t="str">
        <f>IF('[1]10.12'!AC73=1,'[1]10.12'!K73, " ")</f>
        <v xml:space="preserve"> </v>
      </c>
    </row>
    <row r="55" spans="1:13" ht="30.75" x14ac:dyDescent="0.25">
      <c r="A55" s="106" t="str">
        <f>'[1]Впишите фамилии!'!K68</f>
        <v>в</v>
      </c>
      <c r="B55" s="113" t="str">
        <f>IF('[1]10.12'!X74=1,'[1]10.12'!C74, " ")</f>
        <v>Кононенко Данил</v>
      </c>
      <c r="C55" s="114">
        <f>IF('[1]10.12'!X74=1,'[1]10.12'!K74, " ")</f>
        <v>39</v>
      </c>
      <c r="D55" s="115" t="str">
        <f>IF('[1]10.12'!Y74=1,'[1]10.12'!C74, " ")</f>
        <v xml:space="preserve"> </v>
      </c>
      <c r="E55" s="115" t="str">
        <f>IF('[1]10.12'!Y74=1,'[1]10.12'!K74, " ")</f>
        <v xml:space="preserve"> </v>
      </c>
      <c r="F55" s="115" t="str">
        <f>IF('[1]10.12'!Z74=1,'[1]10.12'!C74, " ")</f>
        <v xml:space="preserve"> </v>
      </c>
      <c r="G55" s="115" t="str">
        <f>IF('[1]10.12'!Z74=1,'[1]10.12'!K74, " ")</f>
        <v xml:space="preserve"> </v>
      </c>
      <c r="H55" s="115" t="str">
        <f>IF('[1]10.12'!AA74=1,'[1]10.12'!C74, " ")</f>
        <v xml:space="preserve"> </v>
      </c>
      <c r="I55" s="115" t="str">
        <f>IF('[1]10.12'!AA74=1,'[1]10.12'!K74, " ")</f>
        <v xml:space="preserve"> </v>
      </c>
      <c r="J55" s="108" t="str">
        <f>IF('[1]10.12'!AB74=1,'[1]10.12'!C74, " ")</f>
        <v xml:space="preserve"> </v>
      </c>
      <c r="K55" s="108" t="str">
        <f>IF('[1]10.12'!AB74=1,'[1]10.12'!K74, " ")</f>
        <v xml:space="preserve"> </v>
      </c>
      <c r="L55" s="108" t="str">
        <f>IF('[1]10.12'!AC74=1,'[1]10.12'!C74, " ")</f>
        <v xml:space="preserve"> </v>
      </c>
      <c r="M55" s="108" t="str">
        <f>IF('[1]10.12'!AC74=1,'[1]10.12'!K74, " ")</f>
        <v xml:space="preserve"> </v>
      </c>
    </row>
    <row r="56" spans="1:13" ht="30.75" x14ac:dyDescent="0.25">
      <c r="A56" s="106" t="str">
        <f>'[1]Впишите фамилии!'!K69</f>
        <v>в</v>
      </c>
      <c r="B56" s="113" t="str">
        <f>IF('[1]10.12'!X75=1,'[1]10.12'!C75, " ")</f>
        <v>Овсепян Эрнест</v>
      </c>
      <c r="C56" s="114">
        <f>IF('[1]10.12'!X75=1,'[1]10.12'!K75, " ")</f>
        <v>49</v>
      </c>
      <c r="D56" s="115" t="str">
        <f>IF('[1]10.12'!Y75=1,'[1]10.12'!C75, " ")</f>
        <v xml:space="preserve"> </v>
      </c>
      <c r="E56" s="115" t="str">
        <f>IF('[1]10.12'!Y75=1,'[1]10.12'!K75, " ")</f>
        <v xml:space="preserve"> </v>
      </c>
      <c r="F56" s="115" t="str">
        <f>IF('[1]10.12'!Z75=1,'[1]10.12'!C75, " ")</f>
        <v xml:space="preserve"> </v>
      </c>
      <c r="G56" s="115" t="str">
        <f>IF('[1]10.12'!Z75=1,'[1]10.12'!K75, " ")</f>
        <v xml:space="preserve"> </v>
      </c>
      <c r="H56" s="115" t="str">
        <f>IF('[1]10.12'!AA75=1,'[1]10.12'!C75, " ")</f>
        <v xml:space="preserve"> </v>
      </c>
      <c r="I56" s="115" t="str">
        <f>IF('[1]10.12'!AA75=1,'[1]10.12'!K75, " ")</f>
        <v xml:space="preserve"> </v>
      </c>
      <c r="J56" s="108" t="str">
        <f>IF('[1]10.12'!AB75=1,'[1]10.12'!C75, " ")</f>
        <v xml:space="preserve"> </v>
      </c>
      <c r="K56" s="108" t="str">
        <f>IF('[1]10.12'!AB75=1,'[1]10.12'!K75, " ")</f>
        <v xml:space="preserve"> </v>
      </c>
      <c r="L56" s="108" t="str">
        <f>IF('[1]10.12'!AC75=1,'[1]10.12'!C75, " ")</f>
        <v xml:space="preserve"> </v>
      </c>
      <c r="M56" s="108" t="str">
        <f>IF('[1]10.12'!AC75=1,'[1]10.12'!K75, " ")</f>
        <v xml:space="preserve"> </v>
      </c>
    </row>
    <row r="57" spans="1:13" ht="30.75" x14ac:dyDescent="0.25">
      <c r="A57" s="106" t="str">
        <f>'[1]Впишите фамилии!'!K70</f>
        <v>в</v>
      </c>
      <c r="B57" s="113" t="str">
        <f>IF('[1]10.12'!X76=1,'[1]10.12'!C76, " ")</f>
        <v xml:space="preserve"> </v>
      </c>
      <c r="C57" s="114" t="str">
        <f>IF('[1]10.12'!X76=1,'[1]10.12'!K76, " ")</f>
        <v xml:space="preserve"> </v>
      </c>
      <c r="D57" s="115" t="str">
        <f>IF('[1]10.12'!Y76=1,'[1]10.12'!C76, " ")</f>
        <v>Радюкина Валерия</v>
      </c>
      <c r="E57" s="115">
        <f>IF('[1]10.12'!Y76=1,'[1]10.12'!K76, " ")</f>
        <v>54</v>
      </c>
      <c r="F57" s="115" t="str">
        <f>IF('[1]10.12'!Z76=1,'[1]10.12'!C76, " ")</f>
        <v xml:space="preserve"> </v>
      </c>
      <c r="G57" s="115" t="str">
        <f>IF('[1]10.12'!Z76=1,'[1]10.12'!K76, " ")</f>
        <v xml:space="preserve"> </v>
      </c>
      <c r="H57" s="115" t="str">
        <f>IF('[1]10.12'!AA76=1,'[1]10.12'!C76, " ")</f>
        <v xml:space="preserve"> </v>
      </c>
      <c r="I57" s="115" t="str">
        <f>IF('[1]10.12'!AA76=1,'[1]10.12'!K76, " ")</f>
        <v xml:space="preserve"> </v>
      </c>
      <c r="J57" s="108" t="str">
        <f>IF('[1]10.12'!AB76=1,'[1]10.12'!C76, " ")</f>
        <v xml:space="preserve"> </v>
      </c>
      <c r="K57" s="108" t="str">
        <f>IF('[1]10.12'!AB76=1,'[1]10.12'!K76, " ")</f>
        <v xml:space="preserve"> </v>
      </c>
      <c r="L57" s="108" t="str">
        <f>IF('[1]10.12'!AC76=1,'[1]10.12'!C76, " ")</f>
        <v xml:space="preserve"> </v>
      </c>
      <c r="M57" s="108" t="str">
        <f>IF('[1]10.12'!AC76=1,'[1]10.12'!K76, " ")</f>
        <v xml:space="preserve"> </v>
      </c>
    </row>
    <row r="58" spans="1:13" ht="30.75" x14ac:dyDescent="0.25">
      <c r="A58" s="106" t="str">
        <f>'[1]Впишите фамилии!'!K71</f>
        <v>в</v>
      </c>
      <c r="B58" s="113" t="str">
        <f>IF('[1]10.12'!X77=1,'[1]10.12'!C77, " ")</f>
        <v xml:space="preserve"> </v>
      </c>
      <c r="C58" s="114" t="str">
        <f>IF('[1]10.12'!X77=1,'[1]10.12'!K77, " ")</f>
        <v xml:space="preserve"> </v>
      </c>
      <c r="D58" s="115" t="str">
        <f>IF('[1]10.12'!Y77=1,'[1]10.12'!C77, " ")</f>
        <v xml:space="preserve"> </v>
      </c>
      <c r="E58" s="115" t="str">
        <f>IF('[1]10.12'!Y77=1,'[1]10.12'!K77, " ")</f>
        <v xml:space="preserve"> </v>
      </c>
      <c r="F58" s="115" t="str">
        <f>IF('[1]10.12'!Z77=1,'[1]10.12'!C77, " ")</f>
        <v>Рахимбердинова Гульмира</v>
      </c>
      <c r="G58" s="115">
        <f>IF('[1]10.12'!Z77=1,'[1]10.12'!K77, " ")</f>
        <v>69</v>
      </c>
      <c r="H58" s="115" t="str">
        <f>IF('[1]10.12'!AA77=1,'[1]10.12'!C77, " ")</f>
        <v xml:space="preserve"> </v>
      </c>
      <c r="I58" s="115" t="str">
        <f>IF('[1]10.12'!AA77=1,'[1]10.12'!K77, " ")</f>
        <v xml:space="preserve"> </v>
      </c>
      <c r="J58" s="108" t="str">
        <f>IF('[1]10.12'!AB77=1,'[1]10.12'!C77, " ")</f>
        <v xml:space="preserve"> </v>
      </c>
      <c r="K58" s="108" t="str">
        <f>IF('[1]10.12'!AB77=1,'[1]10.12'!K77, " ")</f>
        <v xml:space="preserve"> </v>
      </c>
      <c r="L58" s="108" t="str">
        <f>IF('[1]10.12'!AC77=1,'[1]10.12'!C77, " ")</f>
        <v xml:space="preserve"> </v>
      </c>
      <c r="M58" s="108" t="str">
        <f>IF('[1]10.12'!AC77=1,'[1]10.12'!K77, " ")</f>
        <v xml:space="preserve"> </v>
      </c>
    </row>
    <row r="59" spans="1:13" ht="30.75" x14ac:dyDescent="0.25">
      <c r="A59" s="106" t="str">
        <f>'[1]Впишите фамилии!'!K72</f>
        <v>в</v>
      </c>
      <c r="B59" s="113" t="str">
        <f>IF('[1]10.12'!X78=1,'[1]10.12'!C78, " ")</f>
        <v>Семенова Екатерина</v>
      </c>
      <c r="C59" s="114">
        <f>IF('[1]10.12'!X78=1,'[1]10.12'!K78, " ")</f>
        <v>49</v>
      </c>
      <c r="D59" s="115" t="str">
        <f>IF('[1]10.12'!Y78=1,'[1]10.12'!C78, " ")</f>
        <v xml:space="preserve"> </v>
      </c>
      <c r="E59" s="115" t="str">
        <f>IF('[1]10.12'!Y78=1,'[1]10.12'!K78, " ")</f>
        <v xml:space="preserve"> </v>
      </c>
      <c r="F59" s="115" t="str">
        <f>IF('[1]10.12'!Z78=1,'[1]10.12'!C78, " ")</f>
        <v xml:space="preserve"> </v>
      </c>
      <c r="G59" s="115" t="str">
        <f>IF('[1]10.12'!Z78=1,'[1]10.12'!K78, " ")</f>
        <v xml:space="preserve"> </v>
      </c>
      <c r="H59" s="115" t="str">
        <f>IF('[1]10.12'!AA78=1,'[1]10.12'!C78, " ")</f>
        <v xml:space="preserve"> </v>
      </c>
      <c r="I59" s="115" t="str">
        <f>IF('[1]10.12'!AA78=1,'[1]10.12'!K78, " ")</f>
        <v xml:space="preserve"> </v>
      </c>
      <c r="J59" s="108" t="str">
        <f>IF('[1]10.12'!AB78=1,'[1]10.12'!C78, " ")</f>
        <v xml:space="preserve"> </v>
      </c>
      <c r="K59" s="108" t="str">
        <f>IF('[1]10.12'!AB78=1,'[1]10.12'!K78, " ")</f>
        <v xml:space="preserve"> </v>
      </c>
      <c r="L59" s="108" t="str">
        <f>IF('[1]10.12'!AC78=1,'[1]10.12'!C78, " ")</f>
        <v xml:space="preserve"> </v>
      </c>
      <c r="M59" s="108" t="str">
        <f>IF('[1]10.12'!AC78=1,'[1]10.12'!K78, " ")</f>
        <v xml:space="preserve"> </v>
      </c>
    </row>
    <row r="60" spans="1:13" ht="30.75" x14ac:dyDescent="0.25">
      <c r="A60" s="106" t="str">
        <f>'[1]Впишите фамилии!'!K73</f>
        <v>в</v>
      </c>
      <c r="B60" s="113" t="str">
        <f>IF('[1]10.12'!X79=1,'[1]10.12'!C79, " ")</f>
        <v xml:space="preserve"> </v>
      </c>
      <c r="C60" s="114" t="str">
        <f>IF('[1]10.12'!X79=1,'[1]10.12'!K79, " ")</f>
        <v xml:space="preserve"> </v>
      </c>
      <c r="D60" s="115" t="str">
        <f>IF('[1]10.12'!Y79=1,'[1]10.12'!C79, " ")</f>
        <v>Солдатова Алина</v>
      </c>
      <c r="E60" s="115">
        <f>IF('[1]10.12'!Y79=1,'[1]10.12'!K79, " ")</f>
        <v>55</v>
      </c>
      <c r="F60" s="115" t="str">
        <f>IF('[1]10.12'!Z79=1,'[1]10.12'!C79, " ")</f>
        <v xml:space="preserve"> </v>
      </c>
      <c r="G60" s="115" t="str">
        <f>IF('[1]10.12'!Z79=1,'[1]10.12'!K79, " ")</f>
        <v xml:space="preserve"> </v>
      </c>
      <c r="H60" s="115" t="str">
        <f>IF('[1]10.12'!AA79=1,'[1]10.12'!C79, " ")</f>
        <v xml:space="preserve"> </v>
      </c>
      <c r="I60" s="115" t="str">
        <f>IF('[1]10.12'!AA79=1,'[1]10.12'!K79, " ")</f>
        <v xml:space="preserve"> </v>
      </c>
      <c r="J60" s="108" t="str">
        <f>IF('[1]10.12'!AB79=1,'[1]10.12'!C79, " ")</f>
        <v xml:space="preserve"> </v>
      </c>
      <c r="K60" s="108" t="str">
        <f>IF('[1]10.12'!AB79=1,'[1]10.12'!K79, " ")</f>
        <v xml:space="preserve"> </v>
      </c>
      <c r="L60" s="108" t="str">
        <f>IF('[1]10.12'!AC79=1,'[1]10.12'!C79, " ")</f>
        <v xml:space="preserve"> </v>
      </c>
      <c r="M60" s="108" t="str">
        <f>IF('[1]10.12'!AC79=1,'[1]10.12'!K79, " ")</f>
        <v xml:space="preserve"> </v>
      </c>
    </row>
    <row r="61" spans="1:13" ht="30.75" x14ac:dyDescent="0.25">
      <c r="A61" s="106" t="str">
        <f>'[1]Впишите фамилии!'!K74</f>
        <v>в</v>
      </c>
      <c r="B61" s="113" t="str">
        <f>IF('[1]10.12'!X80=1,'[1]10.12'!C80, " ")</f>
        <v xml:space="preserve"> </v>
      </c>
      <c r="C61" s="114" t="str">
        <f>IF('[1]10.12'!X80=1,'[1]10.12'!K80, " ")</f>
        <v xml:space="preserve"> </v>
      </c>
      <c r="D61" s="115" t="str">
        <f>IF('[1]10.12'!Y80=1,'[1]10.12'!C80, " ")</f>
        <v>Цыздоев Ваха</v>
      </c>
      <c r="E61" s="115">
        <f>IF('[1]10.12'!Y80=1,'[1]10.12'!K80, " ")</f>
        <v>51</v>
      </c>
      <c r="F61" s="115" t="str">
        <f>IF('[1]10.12'!Z80=1,'[1]10.12'!C80, " ")</f>
        <v xml:space="preserve"> </v>
      </c>
      <c r="G61" s="115" t="str">
        <f>IF('[1]10.12'!Z80=1,'[1]10.12'!K80, " ")</f>
        <v xml:space="preserve"> </v>
      </c>
      <c r="H61" s="115" t="str">
        <f>IF('[1]10.12'!AA80=1,'[1]10.12'!C80, " ")</f>
        <v xml:space="preserve"> </v>
      </c>
      <c r="I61" s="115" t="str">
        <f>IF('[1]10.12'!AA80=1,'[1]10.12'!K80, " ")</f>
        <v xml:space="preserve"> </v>
      </c>
      <c r="J61" s="108" t="str">
        <f>IF('[1]10.12'!AB80=1,'[1]10.12'!C80, " ")</f>
        <v xml:space="preserve"> </v>
      </c>
      <c r="K61" s="108" t="str">
        <f>IF('[1]10.12'!AB80=1,'[1]10.12'!K80, " ")</f>
        <v xml:space="preserve"> </v>
      </c>
      <c r="L61" s="108" t="str">
        <f>IF('[1]10.12'!AC80=1,'[1]10.12'!C80, " ")</f>
        <v xml:space="preserve"> </v>
      </c>
      <c r="M61" s="108" t="str">
        <f>IF('[1]10.12'!AC80=1,'[1]10.12'!K80, " ")</f>
        <v xml:space="preserve"> </v>
      </c>
    </row>
    <row r="62" spans="1:13" ht="30.75" x14ac:dyDescent="0.25">
      <c r="A62" s="106" t="str">
        <f>'[1]Впишите фамилии!'!K75</f>
        <v>в</v>
      </c>
      <c r="B62" s="113" t="str">
        <f>IF('[1]10.12'!X81=1,'[1]10.12'!C81, " ")</f>
        <v xml:space="preserve"> </v>
      </c>
      <c r="C62" s="114" t="str">
        <f>IF('[1]10.12'!X81=1,'[1]10.12'!K81, " ")</f>
        <v xml:space="preserve"> </v>
      </c>
      <c r="D62" s="115" t="str">
        <f>IF('[1]10.12'!Y81=1,'[1]10.12'!C81, " ")</f>
        <v>Шакенова Зарина</v>
      </c>
      <c r="E62" s="115">
        <f>IF('[1]10.12'!Y81=1,'[1]10.12'!K81, " ")</f>
        <v>58</v>
      </c>
      <c r="F62" s="115" t="str">
        <f>IF('[1]10.12'!Z82=1,'[1]10.12'!C82, " ")</f>
        <v>Касимов</v>
      </c>
      <c r="G62" s="115">
        <f>IF('[1]10.12'!Z82=1,'[1]10.12'!K82, " ")</f>
        <v>61</v>
      </c>
      <c r="H62" s="115" t="str">
        <f>IF('[1]10.12'!AA81=1,'[1]10.12'!C81, " ")</f>
        <v xml:space="preserve"> </v>
      </c>
      <c r="I62" s="115" t="str">
        <f>IF('[1]10.12'!AA81=1,'[1]10.12'!K81, " ")</f>
        <v xml:space="preserve"> </v>
      </c>
      <c r="J62" s="108" t="str">
        <f>IF('[1]10.12'!AB81=1,'[1]10.12'!C81, " ")</f>
        <v xml:space="preserve"> </v>
      </c>
      <c r="K62" s="108" t="str">
        <f>IF('[1]10.12'!AB81=1,'[1]10.12'!K81, " ")</f>
        <v xml:space="preserve"> </v>
      </c>
      <c r="L62" s="108" t="str">
        <f>IF('[1]10.12'!AC81=1,'[1]10.12'!C81, " ")</f>
        <v xml:space="preserve"> </v>
      </c>
      <c r="M62" s="108" t="str">
        <f>IF('[1]10.12'!AC81=1,'[1]10.12'!K81, " ")</f>
        <v xml:space="preserve"> </v>
      </c>
    </row>
    <row r="63" spans="1:13" s="110" customFormat="1" ht="18" x14ac:dyDescent="0.25">
      <c r="A63" s="116"/>
      <c r="B63" s="116" t="s">
        <v>20</v>
      </c>
      <c r="C63" s="117">
        <f>COUNT(C48:C62)</f>
        <v>7</v>
      </c>
      <c r="D63" s="117" t="s">
        <v>21</v>
      </c>
      <c r="E63" s="117">
        <f>COUNT(E48:E62)</f>
        <v>5</v>
      </c>
      <c r="F63" s="117" t="s">
        <v>22</v>
      </c>
      <c r="G63" s="117">
        <f>COUNT(G48:G62)</f>
        <v>3</v>
      </c>
      <c r="H63" s="117" t="s">
        <v>23</v>
      </c>
      <c r="I63" s="117">
        <f>COUNT(I48:I62)</f>
        <v>1</v>
      </c>
      <c r="J63" s="117" t="s">
        <v>24</v>
      </c>
      <c r="K63" s="117">
        <f>COUNT(K48:K62)</f>
        <v>0</v>
      </c>
      <c r="L63" s="117" t="s">
        <v>25</v>
      </c>
      <c r="M63" s="117">
        <f>COUNT(M48:M62)</f>
        <v>0</v>
      </c>
    </row>
    <row r="64" spans="1:13" ht="18" x14ac:dyDescent="0.25">
      <c r="A64" s="117" t="str">
        <f>'[1]Впишите фамилии!'!N59</f>
        <v>11 класс</v>
      </c>
      <c r="B64" s="120" t="s">
        <v>45</v>
      </c>
      <c r="C64" s="121">
        <f>C23+C44+C63</f>
        <v>11</v>
      </c>
      <c r="D64" s="121"/>
      <c r="E64" s="121">
        <f>E23+E44+E63</f>
        <v>12</v>
      </c>
      <c r="F64" s="121"/>
      <c r="G64" s="121">
        <f>G23+G44+G63</f>
        <v>16</v>
      </c>
      <c r="H64" s="121"/>
      <c r="I64" s="121">
        <f>I23+I44+I63</f>
        <v>10</v>
      </c>
      <c r="J64" s="121"/>
      <c r="K64" s="121">
        <f>K23+K44+K63</f>
        <v>7</v>
      </c>
      <c r="L64" s="121"/>
      <c r="M64" s="121">
        <f>M23+M44+M63</f>
        <v>1</v>
      </c>
    </row>
    <row r="65" spans="1:13" ht="18" x14ac:dyDescent="0.25">
      <c r="A65" s="122"/>
      <c r="B65" s="120" t="s">
        <v>8</v>
      </c>
      <c r="C65" s="121">
        <v>57</v>
      </c>
      <c r="D65" s="121"/>
      <c r="E65" s="121"/>
      <c r="F65" s="121"/>
      <c r="G65" s="121"/>
      <c r="H65" s="121"/>
      <c r="I65" s="121"/>
      <c r="J65" s="121"/>
      <c r="K65" s="121"/>
      <c r="L65" s="121"/>
      <c r="M65" s="121"/>
    </row>
    <row r="66" spans="1:13" ht="18" x14ac:dyDescent="0.25">
      <c r="A66" s="122"/>
      <c r="B66" s="120" t="s">
        <v>46</v>
      </c>
      <c r="C66" s="123">
        <f>'[1]10.12'!AE97</f>
        <v>57</v>
      </c>
      <c r="D66" s="121"/>
      <c r="E66" s="121"/>
      <c r="F66" s="121"/>
      <c r="G66" s="121"/>
      <c r="H66" s="121"/>
      <c r="I66" s="121"/>
      <c r="J66" s="121"/>
      <c r="K66" s="121"/>
      <c r="L66" s="121"/>
      <c r="M66" s="121"/>
    </row>
    <row r="69" spans="1:13" x14ac:dyDescent="0.25">
      <c r="B69" s="44"/>
    </row>
    <row r="70" spans="1:13" x14ac:dyDescent="0.25">
      <c r="B70" s="44"/>
    </row>
    <row r="71" spans="1:13" x14ac:dyDescent="0.25">
      <c r="B71" s="44"/>
    </row>
  </sheetData>
  <mergeCells count="6">
    <mergeCell ref="A1:J1"/>
    <mergeCell ref="K1:M1"/>
    <mergeCell ref="A24:J24"/>
    <mergeCell ref="K24:M24"/>
    <mergeCell ref="A46:J46"/>
    <mergeCell ref="K46:M4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opLeftCell="A31" workbookViewId="0">
      <selection activeCell="B4" sqref="B4"/>
    </sheetView>
  </sheetViews>
  <sheetFormatPr defaultColWidth="7.85546875" defaultRowHeight="18.75" x14ac:dyDescent="0.3"/>
  <cols>
    <col min="1" max="1" width="5" style="149" customWidth="1"/>
    <col min="2" max="2" width="17.85546875" style="150" customWidth="1"/>
    <col min="3" max="4" width="11.42578125" style="149" customWidth="1"/>
    <col min="5" max="6" width="11.42578125" style="125" customWidth="1"/>
    <col min="7" max="7" width="10.28515625" style="125" customWidth="1"/>
    <col min="8" max="19" width="7.28515625" style="125" hidden="1" customWidth="1"/>
    <col min="20" max="26" width="8.140625" style="125" hidden="1" customWidth="1"/>
    <col min="27" max="27" width="8.42578125" style="125" hidden="1" customWidth="1"/>
    <col min="28" max="28" width="14.7109375" style="125" customWidth="1"/>
    <col min="29" max="256" width="7.85546875" style="125"/>
    <col min="257" max="257" width="5" style="125" customWidth="1"/>
    <col min="258" max="258" width="17.85546875" style="125" customWidth="1"/>
    <col min="259" max="275" width="7.28515625" style="125" customWidth="1"/>
    <col min="276" max="282" width="8.140625" style="125" customWidth="1"/>
    <col min="283" max="283" width="8.42578125" style="125" customWidth="1"/>
    <col min="284" max="284" width="0" style="125" hidden="1" customWidth="1"/>
    <col min="285" max="512" width="7.85546875" style="125"/>
    <col min="513" max="513" width="5" style="125" customWidth="1"/>
    <col min="514" max="514" width="17.85546875" style="125" customWidth="1"/>
    <col min="515" max="531" width="7.28515625" style="125" customWidth="1"/>
    <col min="532" max="538" width="8.140625" style="125" customWidth="1"/>
    <col min="539" max="539" width="8.42578125" style="125" customWidth="1"/>
    <col min="540" max="540" width="0" style="125" hidden="1" customWidth="1"/>
    <col min="541" max="768" width="7.85546875" style="125"/>
    <col min="769" max="769" width="5" style="125" customWidth="1"/>
    <col min="770" max="770" width="17.85546875" style="125" customWidth="1"/>
    <col min="771" max="787" width="7.28515625" style="125" customWidth="1"/>
    <col min="788" max="794" width="8.140625" style="125" customWidth="1"/>
    <col min="795" max="795" width="8.42578125" style="125" customWidth="1"/>
    <col min="796" max="796" width="0" style="125" hidden="1" customWidth="1"/>
    <col min="797" max="1024" width="7.85546875" style="125"/>
    <col min="1025" max="1025" width="5" style="125" customWidth="1"/>
    <col min="1026" max="1026" width="17.85546875" style="125" customWidth="1"/>
    <col min="1027" max="1043" width="7.28515625" style="125" customWidth="1"/>
    <col min="1044" max="1050" width="8.140625" style="125" customWidth="1"/>
    <col min="1051" max="1051" width="8.42578125" style="125" customWidth="1"/>
    <col min="1052" max="1052" width="0" style="125" hidden="1" customWidth="1"/>
    <col min="1053" max="1280" width="7.85546875" style="125"/>
    <col min="1281" max="1281" width="5" style="125" customWidth="1"/>
    <col min="1282" max="1282" width="17.85546875" style="125" customWidth="1"/>
    <col min="1283" max="1299" width="7.28515625" style="125" customWidth="1"/>
    <col min="1300" max="1306" width="8.140625" style="125" customWidth="1"/>
    <col min="1307" max="1307" width="8.42578125" style="125" customWidth="1"/>
    <col min="1308" max="1308" width="0" style="125" hidden="1" customWidth="1"/>
    <col min="1309" max="1536" width="7.85546875" style="125"/>
    <col min="1537" max="1537" width="5" style="125" customWidth="1"/>
    <col min="1538" max="1538" width="17.85546875" style="125" customWidth="1"/>
    <col min="1539" max="1555" width="7.28515625" style="125" customWidth="1"/>
    <col min="1556" max="1562" width="8.140625" style="125" customWidth="1"/>
    <col min="1563" max="1563" width="8.42578125" style="125" customWidth="1"/>
    <col min="1564" max="1564" width="0" style="125" hidden="1" customWidth="1"/>
    <col min="1565" max="1792" width="7.85546875" style="125"/>
    <col min="1793" max="1793" width="5" style="125" customWidth="1"/>
    <col min="1794" max="1794" width="17.85546875" style="125" customWidth="1"/>
    <col min="1795" max="1811" width="7.28515625" style="125" customWidth="1"/>
    <col min="1812" max="1818" width="8.140625" style="125" customWidth="1"/>
    <col min="1819" max="1819" width="8.42578125" style="125" customWidth="1"/>
    <col min="1820" max="1820" width="0" style="125" hidden="1" customWidth="1"/>
    <col min="1821" max="2048" width="7.85546875" style="125"/>
    <col min="2049" max="2049" width="5" style="125" customWidth="1"/>
    <col min="2050" max="2050" width="17.85546875" style="125" customWidth="1"/>
    <col min="2051" max="2067" width="7.28515625" style="125" customWidth="1"/>
    <col min="2068" max="2074" width="8.140625" style="125" customWidth="1"/>
    <col min="2075" max="2075" width="8.42578125" style="125" customWidth="1"/>
    <col min="2076" max="2076" width="0" style="125" hidden="1" customWidth="1"/>
    <col min="2077" max="2304" width="7.85546875" style="125"/>
    <col min="2305" max="2305" width="5" style="125" customWidth="1"/>
    <col min="2306" max="2306" width="17.85546875" style="125" customWidth="1"/>
    <col min="2307" max="2323" width="7.28515625" style="125" customWidth="1"/>
    <col min="2324" max="2330" width="8.140625" style="125" customWidth="1"/>
    <col min="2331" max="2331" width="8.42578125" style="125" customWidth="1"/>
    <col min="2332" max="2332" width="0" style="125" hidden="1" customWidth="1"/>
    <col min="2333" max="2560" width="7.85546875" style="125"/>
    <col min="2561" max="2561" width="5" style="125" customWidth="1"/>
    <col min="2562" max="2562" width="17.85546875" style="125" customWidth="1"/>
    <col min="2563" max="2579" width="7.28515625" style="125" customWidth="1"/>
    <col min="2580" max="2586" width="8.140625" style="125" customWidth="1"/>
    <col min="2587" max="2587" width="8.42578125" style="125" customWidth="1"/>
    <col min="2588" max="2588" width="0" style="125" hidden="1" customWidth="1"/>
    <col min="2589" max="2816" width="7.85546875" style="125"/>
    <col min="2817" max="2817" width="5" style="125" customWidth="1"/>
    <col min="2818" max="2818" width="17.85546875" style="125" customWidth="1"/>
    <col min="2819" max="2835" width="7.28515625" style="125" customWidth="1"/>
    <col min="2836" max="2842" width="8.140625" style="125" customWidth="1"/>
    <col min="2843" max="2843" width="8.42578125" style="125" customWidth="1"/>
    <col min="2844" max="2844" width="0" style="125" hidden="1" customWidth="1"/>
    <col min="2845" max="3072" width="7.85546875" style="125"/>
    <col min="3073" max="3073" width="5" style="125" customWidth="1"/>
    <col min="3074" max="3074" width="17.85546875" style="125" customWidth="1"/>
    <col min="3075" max="3091" width="7.28515625" style="125" customWidth="1"/>
    <col min="3092" max="3098" width="8.140625" style="125" customWidth="1"/>
    <col min="3099" max="3099" width="8.42578125" style="125" customWidth="1"/>
    <col min="3100" max="3100" width="0" style="125" hidden="1" customWidth="1"/>
    <col min="3101" max="3328" width="7.85546875" style="125"/>
    <col min="3329" max="3329" width="5" style="125" customWidth="1"/>
    <col min="3330" max="3330" width="17.85546875" style="125" customWidth="1"/>
    <col min="3331" max="3347" width="7.28515625" style="125" customWidth="1"/>
    <col min="3348" max="3354" width="8.140625" style="125" customWidth="1"/>
    <col min="3355" max="3355" width="8.42578125" style="125" customWidth="1"/>
    <col min="3356" max="3356" width="0" style="125" hidden="1" customWidth="1"/>
    <col min="3357" max="3584" width="7.85546875" style="125"/>
    <col min="3585" max="3585" width="5" style="125" customWidth="1"/>
    <col min="3586" max="3586" width="17.85546875" style="125" customWidth="1"/>
    <col min="3587" max="3603" width="7.28515625" style="125" customWidth="1"/>
    <col min="3604" max="3610" width="8.140625" style="125" customWidth="1"/>
    <col min="3611" max="3611" width="8.42578125" style="125" customWidth="1"/>
    <col min="3612" max="3612" width="0" style="125" hidden="1" customWidth="1"/>
    <col min="3613" max="3840" width="7.85546875" style="125"/>
    <col min="3841" max="3841" width="5" style="125" customWidth="1"/>
    <col min="3842" max="3842" width="17.85546875" style="125" customWidth="1"/>
    <col min="3843" max="3859" width="7.28515625" style="125" customWidth="1"/>
    <col min="3860" max="3866" width="8.140625" style="125" customWidth="1"/>
    <col min="3867" max="3867" width="8.42578125" style="125" customWidth="1"/>
    <col min="3868" max="3868" width="0" style="125" hidden="1" customWidth="1"/>
    <col min="3869" max="4096" width="7.85546875" style="125"/>
    <col min="4097" max="4097" width="5" style="125" customWidth="1"/>
    <col min="4098" max="4098" width="17.85546875" style="125" customWidth="1"/>
    <col min="4099" max="4115" width="7.28515625" style="125" customWidth="1"/>
    <col min="4116" max="4122" width="8.140625" style="125" customWidth="1"/>
    <col min="4123" max="4123" width="8.42578125" style="125" customWidth="1"/>
    <col min="4124" max="4124" width="0" style="125" hidden="1" customWidth="1"/>
    <col min="4125" max="4352" width="7.85546875" style="125"/>
    <col min="4353" max="4353" width="5" style="125" customWidth="1"/>
    <col min="4354" max="4354" width="17.85546875" style="125" customWidth="1"/>
    <col min="4355" max="4371" width="7.28515625" style="125" customWidth="1"/>
    <col min="4372" max="4378" width="8.140625" style="125" customWidth="1"/>
    <col min="4379" max="4379" width="8.42578125" style="125" customWidth="1"/>
    <col min="4380" max="4380" width="0" style="125" hidden="1" customWidth="1"/>
    <col min="4381" max="4608" width="7.85546875" style="125"/>
    <col min="4609" max="4609" width="5" style="125" customWidth="1"/>
    <col min="4610" max="4610" width="17.85546875" style="125" customWidth="1"/>
    <col min="4611" max="4627" width="7.28515625" style="125" customWidth="1"/>
    <col min="4628" max="4634" width="8.140625" style="125" customWidth="1"/>
    <col min="4635" max="4635" width="8.42578125" style="125" customWidth="1"/>
    <col min="4636" max="4636" width="0" style="125" hidden="1" customWidth="1"/>
    <col min="4637" max="4864" width="7.85546875" style="125"/>
    <col min="4865" max="4865" width="5" style="125" customWidth="1"/>
    <col min="4866" max="4866" width="17.85546875" style="125" customWidth="1"/>
    <col min="4867" max="4883" width="7.28515625" style="125" customWidth="1"/>
    <col min="4884" max="4890" width="8.140625" style="125" customWidth="1"/>
    <col min="4891" max="4891" width="8.42578125" style="125" customWidth="1"/>
    <col min="4892" max="4892" width="0" style="125" hidden="1" customWidth="1"/>
    <col min="4893" max="5120" width="7.85546875" style="125"/>
    <col min="5121" max="5121" width="5" style="125" customWidth="1"/>
    <col min="5122" max="5122" width="17.85546875" style="125" customWidth="1"/>
    <col min="5123" max="5139" width="7.28515625" style="125" customWidth="1"/>
    <col min="5140" max="5146" width="8.140625" style="125" customWidth="1"/>
    <col min="5147" max="5147" width="8.42578125" style="125" customWidth="1"/>
    <col min="5148" max="5148" width="0" style="125" hidden="1" customWidth="1"/>
    <col min="5149" max="5376" width="7.85546875" style="125"/>
    <col min="5377" max="5377" width="5" style="125" customWidth="1"/>
    <col min="5378" max="5378" width="17.85546875" style="125" customWidth="1"/>
    <col min="5379" max="5395" width="7.28515625" style="125" customWidth="1"/>
    <col min="5396" max="5402" width="8.140625" style="125" customWidth="1"/>
    <col min="5403" max="5403" width="8.42578125" style="125" customWidth="1"/>
    <col min="5404" max="5404" width="0" style="125" hidden="1" customWidth="1"/>
    <col min="5405" max="5632" width="7.85546875" style="125"/>
    <col min="5633" max="5633" width="5" style="125" customWidth="1"/>
    <col min="5634" max="5634" width="17.85546875" style="125" customWidth="1"/>
    <col min="5635" max="5651" width="7.28515625" style="125" customWidth="1"/>
    <col min="5652" max="5658" width="8.140625" style="125" customWidth="1"/>
    <col min="5659" max="5659" width="8.42578125" style="125" customWidth="1"/>
    <col min="5660" max="5660" width="0" style="125" hidden="1" customWidth="1"/>
    <col min="5661" max="5888" width="7.85546875" style="125"/>
    <col min="5889" max="5889" width="5" style="125" customWidth="1"/>
    <col min="5890" max="5890" width="17.85546875" style="125" customWidth="1"/>
    <col min="5891" max="5907" width="7.28515625" style="125" customWidth="1"/>
    <col min="5908" max="5914" width="8.140625" style="125" customWidth="1"/>
    <col min="5915" max="5915" width="8.42578125" style="125" customWidth="1"/>
    <col min="5916" max="5916" width="0" style="125" hidden="1" customWidth="1"/>
    <col min="5917" max="6144" width="7.85546875" style="125"/>
    <col min="6145" max="6145" width="5" style="125" customWidth="1"/>
    <col min="6146" max="6146" width="17.85546875" style="125" customWidth="1"/>
    <col min="6147" max="6163" width="7.28515625" style="125" customWidth="1"/>
    <col min="6164" max="6170" width="8.140625" style="125" customWidth="1"/>
    <col min="6171" max="6171" width="8.42578125" style="125" customWidth="1"/>
    <col min="6172" max="6172" width="0" style="125" hidden="1" customWidth="1"/>
    <col min="6173" max="6400" width="7.85546875" style="125"/>
    <col min="6401" max="6401" width="5" style="125" customWidth="1"/>
    <col min="6402" max="6402" width="17.85546875" style="125" customWidth="1"/>
    <col min="6403" max="6419" width="7.28515625" style="125" customWidth="1"/>
    <col min="6420" max="6426" width="8.140625" style="125" customWidth="1"/>
    <col min="6427" max="6427" width="8.42578125" style="125" customWidth="1"/>
    <col min="6428" max="6428" width="0" style="125" hidden="1" customWidth="1"/>
    <col min="6429" max="6656" width="7.85546875" style="125"/>
    <col min="6657" max="6657" width="5" style="125" customWidth="1"/>
    <col min="6658" max="6658" width="17.85546875" style="125" customWidth="1"/>
    <col min="6659" max="6675" width="7.28515625" style="125" customWidth="1"/>
    <col min="6676" max="6682" width="8.140625" style="125" customWidth="1"/>
    <col min="6683" max="6683" width="8.42578125" style="125" customWidth="1"/>
    <col min="6684" max="6684" width="0" style="125" hidden="1" customWidth="1"/>
    <col min="6685" max="6912" width="7.85546875" style="125"/>
    <col min="6913" max="6913" width="5" style="125" customWidth="1"/>
    <col min="6914" max="6914" width="17.85546875" style="125" customWidth="1"/>
    <col min="6915" max="6931" width="7.28515625" style="125" customWidth="1"/>
    <col min="6932" max="6938" width="8.140625" style="125" customWidth="1"/>
    <col min="6939" max="6939" width="8.42578125" style="125" customWidth="1"/>
    <col min="6940" max="6940" width="0" style="125" hidden="1" customWidth="1"/>
    <col min="6941" max="7168" width="7.85546875" style="125"/>
    <col min="7169" max="7169" width="5" style="125" customWidth="1"/>
    <col min="7170" max="7170" width="17.85546875" style="125" customWidth="1"/>
    <col min="7171" max="7187" width="7.28515625" style="125" customWidth="1"/>
    <col min="7188" max="7194" width="8.140625" style="125" customWidth="1"/>
    <col min="7195" max="7195" width="8.42578125" style="125" customWidth="1"/>
    <col min="7196" max="7196" width="0" style="125" hidden="1" customWidth="1"/>
    <col min="7197" max="7424" width="7.85546875" style="125"/>
    <col min="7425" max="7425" width="5" style="125" customWidth="1"/>
    <col min="7426" max="7426" width="17.85546875" style="125" customWidth="1"/>
    <col min="7427" max="7443" width="7.28515625" style="125" customWidth="1"/>
    <col min="7444" max="7450" width="8.140625" style="125" customWidth="1"/>
    <col min="7451" max="7451" width="8.42578125" style="125" customWidth="1"/>
    <col min="7452" max="7452" width="0" style="125" hidden="1" customWidth="1"/>
    <col min="7453" max="7680" width="7.85546875" style="125"/>
    <col min="7681" max="7681" width="5" style="125" customWidth="1"/>
    <col min="7682" max="7682" width="17.85546875" style="125" customWidth="1"/>
    <col min="7683" max="7699" width="7.28515625" style="125" customWidth="1"/>
    <col min="7700" max="7706" width="8.140625" style="125" customWidth="1"/>
    <col min="7707" max="7707" width="8.42578125" style="125" customWidth="1"/>
    <col min="7708" max="7708" width="0" style="125" hidden="1" customWidth="1"/>
    <col min="7709" max="7936" width="7.85546875" style="125"/>
    <col min="7937" max="7937" width="5" style="125" customWidth="1"/>
    <col min="7938" max="7938" width="17.85546875" style="125" customWidth="1"/>
    <col min="7939" max="7955" width="7.28515625" style="125" customWidth="1"/>
    <col min="7956" max="7962" width="8.140625" style="125" customWidth="1"/>
    <col min="7963" max="7963" width="8.42578125" style="125" customWidth="1"/>
    <col min="7964" max="7964" width="0" style="125" hidden="1" customWidth="1"/>
    <col min="7965" max="8192" width="7.85546875" style="125"/>
    <col min="8193" max="8193" width="5" style="125" customWidth="1"/>
    <col min="8194" max="8194" width="17.85546875" style="125" customWidth="1"/>
    <col min="8195" max="8211" width="7.28515625" style="125" customWidth="1"/>
    <col min="8212" max="8218" width="8.140625" style="125" customWidth="1"/>
    <col min="8219" max="8219" width="8.42578125" style="125" customWidth="1"/>
    <col min="8220" max="8220" width="0" style="125" hidden="1" customWidth="1"/>
    <col min="8221" max="8448" width="7.85546875" style="125"/>
    <col min="8449" max="8449" width="5" style="125" customWidth="1"/>
    <col min="8450" max="8450" width="17.85546875" style="125" customWidth="1"/>
    <col min="8451" max="8467" width="7.28515625" style="125" customWidth="1"/>
    <col min="8468" max="8474" width="8.140625" style="125" customWidth="1"/>
    <col min="8475" max="8475" width="8.42578125" style="125" customWidth="1"/>
    <col min="8476" max="8476" width="0" style="125" hidden="1" customWidth="1"/>
    <col min="8477" max="8704" width="7.85546875" style="125"/>
    <col min="8705" max="8705" width="5" style="125" customWidth="1"/>
    <col min="8706" max="8706" width="17.85546875" style="125" customWidth="1"/>
    <col min="8707" max="8723" width="7.28515625" style="125" customWidth="1"/>
    <col min="8724" max="8730" width="8.140625" style="125" customWidth="1"/>
    <col min="8731" max="8731" width="8.42578125" style="125" customWidth="1"/>
    <col min="8732" max="8732" width="0" style="125" hidden="1" customWidth="1"/>
    <col min="8733" max="8960" width="7.85546875" style="125"/>
    <col min="8961" max="8961" width="5" style="125" customWidth="1"/>
    <col min="8962" max="8962" width="17.85546875" style="125" customWidth="1"/>
    <col min="8963" max="8979" width="7.28515625" style="125" customWidth="1"/>
    <col min="8980" max="8986" width="8.140625" style="125" customWidth="1"/>
    <col min="8987" max="8987" width="8.42578125" style="125" customWidth="1"/>
    <col min="8988" max="8988" width="0" style="125" hidden="1" customWidth="1"/>
    <col min="8989" max="9216" width="7.85546875" style="125"/>
    <col min="9217" max="9217" width="5" style="125" customWidth="1"/>
    <col min="9218" max="9218" width="17.85546875" style="125" customWidth="1"/>
    <col min="9219" max="9235" width="7.28515625" style="125" customWidth="1"/>
    <col min="9236" max="9242" width="8.140625" style="125" customWidth="1"/>
    <col min="9243" max="9243" width="8.42578125" style="125" customWidth="1"/>
    <col min="9244" max="9244" width="0" style="125" hidden="1" customWidth="1"/>
    <col min="9245" max="9472" width="7.85546875" style="125"/>
    <col min="9473" max="9473" width="5" style="125" customWidth="1"/>
    <col min="9474" max="9474" width="17.85546875" style="125" customWidth="1"/>
    <col min="9475" max="9491" width="7.28515625" style="125" customWidth="1"/>
    <col min="9492" max="9498" width="8.140625" style="125" customWidth="1"/>
    <col min="9499" max="9499" width="8.42578125" style="125" customWidth="1"/>
    <col min="9500" max="9500" width="0" style="125" hidden="1" customWidth="1"/>
    <col min="9501" max="9728" width="7.85546875" style="125"/>
    <col min="9729" max="9729" width="5" style="125" customWidth="1"/>
    <col min="9730" max="9730" width="17.85546875" style="125" customWidth="1"/>
    <col min="9731" max="9747" width="7.28515625" style="125" customWidth="1"/>
    <col min="9748" max="9754" width="8.140625" style="125" customWidth="1"/>
    <col min="9755" max="9755" width="8.42578125" style="125" customWidth="1"/>
    <col min="9756" max="9756" width="0" style="125" hidden="1" customWidth="1"/>
    <col min="9757" max="9984" width="7.85546875" style="125"/>
    <col min="9985" max="9985" width="5" style="125" customWidth="1"/>
    <col min="9986" max="9986" width="17.85546875" style="125" customWidth="1"/>
    <col min="9987" max="10003" width="7.28515625" style="125" customWidth="1"/>
    <col min="10004" max="10010" width="8.140625" style="125" customWidth="1"/>
    <col min="10011" max="10011" width="8.42578125" style="125" customWidth="1"/>
    <col min="10012" max="10012" width="0" style="125" hidden="1" customWidth="1"/>
    <col min="10013" max="10240" width="7.85546875" style="125"/>
    <col min="10241" max="10241" width="5" style="125" customWidth="1"/>
    <col min="10242" max="10242" width="17.85546875" style="125" customWidth="1"/>
    <col min="10243" max="10259" width="7.28515625" style="125" customWidth="1"/>
    <col min="10260" max="10266" width="8.140625" style="125" customWidth="1"/>
    <col min="10267" max="10267" width="8.42578125" style="125" customWidth="1"/>
    <col min="10268" max="10268" width="0" style="125" hidden="1" customWidth="1"/>
    <col min="10269" max="10496" width="7.85546875" style="125"/>
    <col min="10497" max="10497" width="5" style="125" customWidth="1"/>
    <col min="10498" max="10498" width="17.85546875" style="125" customWidth="1"/>
    <col min="10499" max="10515" width="7.28515625" style="125" customWidth="1"/>
    <col min="10516" max="10522" width="8.140625" style="125" customWidth="1"/>
    <col min="10523" max="10523" width="8.42578125" style="125" customWidth="1"/>
    <col min="10524" max="10524" width="0" style="125" hidden="1" customWidth="1"/>
    <col min="10525" max="10752" width="7.85546875" style="125"/>
    <col min="10753" max="10753" width="5" style="125" customWidth="1"/>
    <col min="10754" max="10754" width="17.85546875" style="125" customWidth="1"/>
    <col min="10755" max="10771" width="7.28515625" style="125" customWidth="1"/>
    <col min="10772" max="10778" width="8.140625" style="125" customWidth="1"/>
    <col min="10779" max="10779" width="8.42578125" style="125" customWidth="1"/>
    <col min="10780" max="10780" width="0" style="125" hidden="1" customWidth="1"/>
    <col min="10781" max="11008" width="7.85546875" style="125"/>
    <col min="11009" max="11009" width="5" style="125" customWidth="1"/>
    <col min="11010" max="11010" width="17.85546875" style="125" customWidth="1"/>
    <col min="11011" max="11027" width="7.28515625" style="125" customWidth="1"/>
    <col min="11028" max="11034" width="8.140625" style="125" customWidth="1"/>
    <col min="11035" max="11035" width="8.42578125" style="125" customWidth="1"/>
    <col min="11036" max="11036" width="0" style="125" hidden="1" customWidth="1"/>
    <col min="11037" max="11264" width="7.85546875" style="125"/>
    <col min="11265" max="11265" width="5" style="125" customWidth="1"/>
    <col min="11266" max="11266" width="17.85546875" style="125" customWidth="1"/>
    <col min="11267" max="11283" width="7.28515625" style="125" customWidth="1"/>
    <col min="11284" max="11290" width="8.140625" style="125" customWidth="1"/>
    <col min="11291" max="11291" width="8.42578125" style="125" customWidth="1"/>
    <col min="11292" max="11292" width="0" style="125" hidden="1" customWidth="1"/>
    <col min="11293" max="11520" width="7.85546875" style="125"/>
    <col min="11521" max="11521" width="5" style="125" customWidth="1"/>
    <col min="11522" max="11522" width="17.85546875" style="125" customWidth="1"/>
    <col min="11523" max="11539" width="7.28515625" style="125" customWidth="1"/>
    <col min="11540" max="11546" width="8.140625" style="125" customWidth="1"/>
    <col min="11547" max="11547" width="8.42578125" style="125" customWidth="1"/>
    <col min="11548" max="11548" width="0" style="125" hidden="1" customWidth="1"/>
    <col min="11549" max="11776" width="7.85546875" style="125"/>
    <col min="11777" max="11777" width="5" style="125" customWidth="1"/>
    <col min="11778" max="11778" width="17.85546875" style="125" customWidth="1"/>
    <col min="11779" max="11795" width="7.28515625" style="125" customWidth="1"/>
    <col min="11796" max="11802" width="8.140625" style="125" customWidth="1"/>
    <col min="11803" max="11803" width="8.42578125" style="125" customWidth="1"/>
    <col min="11804" max="11804" width="0" style="125" hidden="1" customWidth="1"/>
    <col min="11805" max="12032" width="7.85546875" style="125"/>
    <col min="12033" max="12033" width="5" style="125" customWidth="1"/>
    <col min="12034" max="12034" width="17.85546875" style="125" customWidth="1"/>
    <col min="12035" max="12051" width="7.28515625" style="125" customWidth="1"/>
    <col min="12052" max="12058" width="8.140625" style="125" customWidth="1"/>
    <col min="12059" max="12059" width="8.42578125" style="125" customWidth="1"/>
    <col min="12060" max="12060" width="0" style="125" hidden="1" customWidth="1"/>
    <col min="12061" max="12288" width="7.85546875" style="125"/>
    <col min="12289" max="12289" width="5" style="125" customWidth="1"/>
    <col min="12290" max="12290" width="17.85546875" style="125" customWidth="1"/>
    <col min="12291" max="12307" width="7.28515625" style="125" customWidth="1"/>
    <col min="12308" max="12314" width="8.140625" style="125" customWidth="1"/>
    <col min="12315" max="12315" width="8.42578125" style="125" customWidth="1"/>
    <col min="12316" max="12316" width="0" style="125" hidden="1" customWidth="1"/>
    <col min="12317" max="12544" width="7.85546875" style="125"/>
    <col min="12545" max="12545" width="5" style="125" customWidth="1"/>
    <col min="12546" max="12546" width="17.85546875" style="125" customWidth="1"/>
    <col min="12547" max="12563" width="7.28515625" style="125" customWidth="1"/>
    <col min="12564" max="12570" width="8.140625" style="125" customWidth="1"/>
    <col min="12571" max="12571" width="8.42578125" style="125" customWidth="1"/>
    <col min="12572" max="12572" width="0" style="125" hidden="1" customWidth="1"/>
    <col min="12573" max="12800" width="7.85546875" style="125"/>
    <col min="12801" max="12801" width="5" style="125" customWidth="1"/>
    <col min="12802" max="12802" width="17.85546875" style="125" customWidth="1"/>
    <col min="12803" max="12819" width="7.28515625" style="125" customWidth="1"/>
    <col min="12820" max="12826" width="8.140625" style="125" customWidth="1"/>
    <col min="12827" max="12827" width="8.42578125" style="125" customWidth="1"/>
    <col min="12828" max="12828" width="0" style="125" hidden="1" customWidth="1"/>
    <col min="12829" max="13056" width="7.85546875" style="125"/>
    <col min="13057" max="13057" width="5" style="125" customWidth="1"/>
    <col min="13058" max="13058" width="17.85546875" style="125" customWidth="1"/>
    <col min="13059" max="13075" width="7.28515625" style="125" customWidth="1"/>
    <col min="13076" max="13082" width="8.140625" style="125" customWidth="1"/>
    <col min="13083" max="13083" width="8.42578125" style="125" customWidth="1"/>
    <col min="13084" max="13084" width="0" style="125" hidden="1" customWidth="1"/>
    <col min="13085" max="13312" width="7.85546875" style="125"/>
    <col min="13313" max="13313" width="5" style="125" customWidth="1"/>
    <col min="13314" max="13314" width="17.85546875" style="125" customWidth="1"/>
    <col min="13315" max="13331" width="7.28515625" style="125" customWidth="1"/>
    <col min="13332" max="13338" width="8.140625" style="125" customWidth="1"/>
    <col min="13339" max="13339" width="8.42578125" style="125" customWidth="1"/>
    <col min="13340" max="13340" width="0" style="125" hidden="1" customWidth="1"/>
    <col min="13341" max="13568" width="7.85546875" style="125"/>
    <col min="13569" max="13569" width="5" style="125" customWidth="1"/>
    <col min="13570" max="13570" width="17.85546875" style="125" customWidth="1"/>
    <col min="13571" max="13587" width="7.28515625" style="125" customWidth="1"/>
    <col min="13588" max="13594" width="8.140625" style="125" customWidth="1"/>
    <col min="13595" max="13595" width="8.42578125" style="125" customWidth="1"/>
    <col min="13596" max="13596" width="0" style="125" hidden="1" customWidth="1"/>
    <col min="13597" max="13824" width="7.85546875" style="125"/>
    <col min="13825" max="13825" width="5" style="125" customWidth="1"/>
    <col min="13826" max="13826" width="17.85546875" style="125" customWidth="1"/>
    <col min="13827" max="13843" width="7.28515625" style="125" customWidth="1"/>
    <col min="13844" max="13850" width="8.140625" style="125" customWidth="1"/>
    <col min="13851" max="13851" width="8.42578125" style="125" customWidth="1"/>
    <col min="13852" max="13852" width="0" style="125" hidden="1" customWidth="1"/>
    <col min="13853" max="14080" width="7.85546875" style="125"/>
    <col min="14081" max="14081" width="5" style="125" customWidth="1"/>
    <col min="14082" max="14082" width="17.85546875" style="125" customWidth="1"/>
    <col min="14083" max="14099" width="7.28515625" style="125" customWidth="1"/>
    <col min="14100" max="14106" width="8.140625" style="125" customWidth="1"/>
    <col min="14107" max="14107" width="8.42578125" style="125" customWidth="1"/>
    <col min="14108" max="14108" width="0" style="125" hidden="1" customWidth="1"/>
    <col min="14109" max="14336" width="7.85546875" style="125"/>
    <col min="14337" max="14337" width="5" style="125" customWidth="1"/>
    <col min="14338" max="14338" width="17.85546875" style="125" customWidth="1"/>
    <col min="14339" max="14355" width="7.28515625" style="125" customWidth="1"/>
    <col min="14356" max="14362" width="8.140625" style="125" customWidth="1"/>
    <col min="14363" max="14363" width="8.42578125" style="125" customWidth="1"/>
    <col min="14364" max="14364" width="0" style="125" hidden="1" customWidth="1"/>
    <col min="14365" max="14592" width="7.85546875" style="125"/>
    <col min="14593" max="14593" width="5" style="125" customWidth="1"/>
    <col min="14594" max="14594" width="17.85546875" style="125" customWidth="1"/>
    <col min="14595" max="14611" width="7.28515625" style="125" customWidth="1"/>
    <col min="14612" max="14618" width="8.140625" style="125" customWidth="1"/>
    <col min="14619" max="14619" width="8.42578125" style="125" customWidth="1"/>
    <col min="14620" max="14620" width="0" style="125" hidden="1" customWidth="1"/>
    <col min="14621" max="14848" width="7.85546875" style="125"/>
    <col min="14849" max="14849" width="5" style="125" customWidth="1"/>
    <col min="14850" max="14850" width="17.85546875" style="125" customWidth="1"/>
    <col min="14851" max="14867" width="7.28515625" style="125" customWidth="1"/>
    <col min="14868" max="14874" width="8.140625" style="125" customWidth="1"/>
    <col min="14875" max="14875" width="8.42578125" style="125" customWidth="1"/>
    <col min="14876" max="14876" width="0" style="125" hidden="1" customWidth="1"/>
    <col min="14877" max="15104" width="7.85546875" style="125"/>
    <col min="15105" max="15105" width="5" style="125" customWidth="1"/>
    <col min="15106" max="15106" width="17.85546875" style="125" customWidth="1"/>
    <col min="15107" max="15123" width="7.28515625" style="125" customWidth="1"/>
    <col min="15124" max="15130" width="8.140625" style="125" customWidth="1"/>
    <col min="15131" max="15131" width="8.42578125" style="125" customWidth="1"/>
    <col min="15132" max="15132" width="0" style="125" hidden="1" customWidth="1"/>
    <col min="15133" max="15360" width="7.85546875" style="125"/>
    <col min="15361" max="15361" width="5" style="125" customWidth="1"/>
    <col min="15362" max="15362" width="17.85546875" style="125" customWidth="1"/>
    <col min="15363" max="15379" width="7.28515625" style="125" customWidth="1"/>
    <col min="15380" max="15386" width="8.140625" style="125" customWidth="1"/>
    <col min="15387" max="15387" width="8.42578125" style="125" customWidth="1"/>
    <col min="15388" max="15388" width="0" style="125" hidden="1" customWidth="1"/>
    <col min="15389" max="15616" width="7.85546875" style="125"/>
    <col min="15617" max="15617" width="5" style="125" customWidth="1"/>
    <col min="15618" max="15618" width="17.85546875" style="125" customWidth="1"/>
    <col min="15619" max="15635" width="7.28515625" style="125" customWidth="1"/>
    <col min="15636" max="15642" width="8.140625" style="125" customWidth="1"/>
    <col min="15643" max="15643" width="8.42578125" style="125" customWidth="1"/>
    <col min="15644" max="15644" width="0" style="125" hidden="1" customWidth="1"/>
    <col min="15645" max="15872" width="7.85546875" style="125"/>
    <col min="15873" max="15873" width="5" style="125" customWidth="1"/>
    <col min="15874" max="15874" width="17.85546875" style="125" customWidth="1"/>
    <col min="15875" max="15891" width="7.28515625" style="125" customWidth="1"/>
    <col min="15892" max="15898" width="8.140625" style="125" customWidth="1"/>
    <col min="15899" max="15899" width="8.42578125" style="125" customWidth="1"/>
    <col min="15900" max="15900" width="0" style="125" hidden="1" customWidth="1"/>
    <col min="15901" max="16128" width="7.85546875" style="125"/>
    <col min="16129" max="16129" width="5" style="125" customWidth="1"/>
    <col min="16130" max="16130" width="17.85546875" style="125" customWidth="1"/>
    <col min="16131" max="16147" width="7.28515625" style="125" customWidth="1"/>
    <col min="16148" max="16154" width="8.140625" style="125" customWidth="1"/>
    <col min="16155" max="16155" width="8.42578125" style="125" customWidth="1"/>
    <col min="16156" max="16156" width="0" style="125" hidden="1" customWidth="1"/>
    <col min="16157" max="16384" width="7.85546875" style="125"/>
  </cols>
  <sheetData>
    <row r="1" spans="1:28" ht="35.25" customHeight="1" x14ac:dyDescent="0.3">
      <c r="A1" s="124" t="s">
        <v>47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 t="str">
        <f>'[1]Впишите фамилии!'!I1</f>
        <v>2013-14 уч.год</v>
      </c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</row>
    <row r="2" spans="1:28" ht="21.75" customHeight="1" x14ac:dyDescent="0.3">
      <c r="A2" s="153" t="s">
        <v>54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</row>
    <row r="3" spans="1:28" x14ac:dyDescent="0.3">
      <c r="A3" s="126" t="s">
        <v>0</v>
      </c>
      <c r="B3" s="127" t="s">
        <v>1</v>
      </c>
      <c r="C3" s="128">
        <f>'[1]Впишите фамилии!'!Q27</f>
        <v>42265</v>
      </c>
      <c r="D3" s="128">
        <f>'[1]Впишите фамилии!'!Q28</f>
        <v>42283</v>
      </c>
      <c r="E3" s="128">
        <f>'[1]Впишите фамилии!'!Q29</f>
        <v>42299</v>
      </c>
      <c r="F3" s="128">
        <f>'[1]Впишите фамилии!'!Q30</f>
        <v>42702</v>
      </c>
      <c r="G3" s="128">
        <f>'[1]Впишите фамилии!'!Q31</f>
        <v>42714</v>
      </c>
      <c r="H3" s="128" t="str">
        <f>'[1]Впишите фамилии!'!Q32</f>
        <v>6 тест</v>
      </c>
      <c r="I3" s="128" t="str">
        <f>'[1]Впишите фамилии!'!Q33</f>
        <v>7 тест</v>
      </c>
      <c r="J3" s="128" t="str">
        <f>'[1]Впишите фамилии!'!Q34</f>
        <v>8 тест</v>
      </c>
      <c r="K3" s="128" t="str">
        <f>'[1]Впишите фамилии!'!Q35</f>
        <v>9 тест</v>
      </c>
      <c r="L3" s="128" t="str">
        <f>'[1]Впишите фамилии!'!Q36</f>
        <v>10 тест</v>
      </c>
      <c r="M3" s="128" t="str">
        <f>'[1]Впишите фамилии!'!Q37</f>
        <v>11 тест</v>
      </c>
      <c r="N3" s="128" t="str">
        <f>'[1]Впишите фамилии!'!Q38</f>
        <v>12 тест</v>
      </c>
      <c r="O3" s="128" t="str">
        <f>'[1]Впишите фамилии!'!Q39</f>
        <v>13 тест</v>
      </c>
      <c r="P3" s="128" t="str">
        <f>'[1]Впишите фамилии!'!Q40</f>
        <v>14 тест</v>
      </c>
      <c r="Q3" s="128" t="str">
        <f>'[1]Впишите фамилии!'!Q41</f>
        <v>15 тест</v>
      </c>
      <c r="R3" s="128" t="str">
        <f>'[1]Впишите фамилии!'!Q42</f>
        <v>16 тест</v>
      </c>
      <c r="S3" s="128" t="str">
        <f>'[1]Впишите фамилии!'!Q43</f>
        <v>17 тест</v>
      </c>
      <c r="T3" s="128" t="str">
        <f>'[1]Впишите фамилии!'!Q44</f>
        <v>18 тест</v>
      </c>
      <c r="U3" s="128" t="str">
        <f>'[1]Впишите фамилии!'!Q45</f>
        <v>19 тест</v>
      </c>
      <c r="V3" s="128" t="str">
        <f>'[1]Впишите фамилии!'!Q46</f>
        <v>20 тест</v>
      </c>
      <c r="W3" s="128" t="str">
        <f>'[1]Впишите фамилии!'!Q47</f>
        <v>21 тест</v>
      </c>
      <c r="X3" s="128" t="str">
        <f>'[1]Впишите фамилии!'!Q48</f>
        <v>22 тест</v>
      </c>
      <c r="Y3" s="128" t="str">
        <f>'[1]Впишите фамилии!'!Q49</f>
        <v>23 тест</v>
      </c>
      <c r="Z3" s="128" t="str">
        <f>'[1]Впишите фамилии!'!Q50</f>
        <v>24 тест</v>
      </c>
      <c r="AA3" s="128" t="str">
        <f>'[1]Впишите фамилии!'!Q51</f>
        <v>25 тест</v>
      </c>
      <c r="AB3" s="129" t="s">
        <v>39</v>
      </c>
    </row>
    <row r="4" spans="1:28" x14ac:dyDescent="0.3">
      <c r="A4" s="130"/>
      <c r="B4" s="131"/>
      <c r="C4" s="132">
        <f>IF('[1]18.09'!E34&gt;0,1)</f>
        <v>1</v>
      </c>
      <c r="D4" s="132">
        <f>IF('[1]6.10'!E34&gt;0,1)</f>
        <v>1</v>
      </c>
      <c r="E4" s="132">
        <f>IF('[1]22.10'!E34&gt;0,1)</f>
        <v>1</v>
      </c>
      <c r="F4" s="132">
        <f>IF('[1]28.11'!E34&gt;0,1)</f>
        <v>1</v>
      </c>
      <c r="G4" s="132">
        <f>IF('[1]10.12'!E34&gt;0,1)</f>
        <v>1</v>
      </c>
      <c r="H4" s="132" t="b">
        <f>IF('[1]6тест'!E34&gt;0,1)</f>
        <v>0</v>
      </c>
      <c r="I4" s="132" t="b">
        <f>IF('[1]7тест'!E34&gt;0,1)</f>
        <v>0</v>
      </c>
      <c r="J4" s="132" t="b">
        <f>IF('[1]8тест'!E34&gt;0,1)</f>
        <v>0</v>
      </c>
      <c r="K4" s="132" t="b">
        <f>IF('[1]9тест'!E34&gt;0,1)</f>
        <v>0</v>
      </c>
      <c r="L4" s="132" t="b">
        <f>IF('[1]10тест'!E34&gt;0,1)</f>
        <v>0</v>
      </c>
      <c r="M4" s="132" t="b">
        <f>IF('[1]11тест'!E34&gt;0,1)</f>
        <v>0</v>
      </c>
      <c r="N4" s="132" t="b">
        <f>IF('[1]12тест'!E34&gt;0,1)</f>
        <v>0</v>
      </c>
      <c r="O4" s="132" t="b">
        <f>IF('[1]13тест'!E34&gt;0,1)</f>
        <v>0</v>
      </c>
      <c r="P4" s="132" t="b">
        <f>IF('[1]14тест'!E34&gt;0,1)</f>
        <v>0</v>
      </c>
      <c r="Q4" s="132" t="b">
        <f>IF('[1]15тест'!E34&gt;0,1)</f>
        <v>0</v>
      </c>
      <c r="R4" s="132" t="b">
        <f>IF('[1]16тест'!E34&gt;0,1)</f>
        <v>0</v>
      </c>
      <c r="S4" s="132" t="b">
        <f>IF('[1]17тест'!E34&gt;0,1)</f>
        <v>0</v>
      </c>
      <c r="T4" s="132" t="b">
        <f>IF('[1]18тест'!E34&gt;0,1)</f>
        <v>0</v>
      </c>
      <c r="U4" s="132" t="b">
        <f>IF('[1]19тест'!E34&gt;0,1)</f>
        <v>0</v>
      </c>
      <c r="V4" s="132" t="b">
        <f>IF('[1]20тест'!E34&gt;0,1)</f>
        <v>0</v>
      </c>
      <c r="W4" s="132" t="b">
        <f>IF('[1]21тест'!E34&gt;0,1)</f>
        <v>0</v>
      </c>
      <c r="X4" s="132" t="b">
        <f>IF('[1]22тест'!E34&gt;0,1)</f>
        <v>0</v>
      </c>
      <c r="Y4" s="132" t="b">
        <f>IF('[1]23тест'!E34&gt;0,1)</f>
        <v>0</v>
      </c>
      <c r="Z4" s="132" t="b">
        <f>IF('[1]24тест'!E34&gt;0,1)</f>
        <v>0</v>
      </c>
      <c r="AA4" s="132" t="b">
        <f>IF('[1]25тест'!E34&gt;0,1)</f>
        <v>0</v>
      </c>
      <c r="AB4" s="133">
        <f>SUM(C4:AA4)</f>
        <v>5</v>
      </c>
    </row>
    <row r="5" spans="1:28" ht="20.25" customHeight="1" x14ac:dyDescent="0.3">
      <c r="A5" s="134">
        <v>1</v>
      </c>
      <c r="B5" s="126" t="str">
        <f>'[1]Впишите фамилии!'!B59</f>
        <v>11а</v>
      </c>
      <c r="C5" s="135">
        <f>'[1]сводн вед-сть'!D34</f>
        <v>67.857142857142861</v>
      </c>
      <c r="D5" s="135">
        <f>'[1]сводн вед-сть'!E34</f>
        <v>70.38095238095238</v>
      </c>
      <c r="E5" s="135">
        <f>'[1]сводн вед-сть'!F34</f>
        <v>66.263157894736835</v>
      </c>
      <c r="F5" s="135">
        <f>'[1]сводн вед-сть'!G34</f>
        <v>72.318181818181813</v>
      </c>
      <c r="G5" s="135">
        <f>'[1]сводн вед-сть'!H34</f>
        <v>70.19047619047619</v>
      </c>
      <c r="H5" s="135">
        <f>'[1]сводн вед-сть'!I34</f>
        <v>0</v>
      </c>
      <c r="I5" s="135">
        <f>'[1]сводн вед-сть'!J34</f>
        <v>0</v>
      </c>
      <c r="J5" s="135">
        <f>'[1]сводн вед-сть'!K34</f>
        <v>0</v>
      </c>
      <c r="K5" s="135">
        <f>'[1]сводн вед-сть'!L34</f>
        <v>0</v>
      </c>
      <c r="L5" s="135">
        <f>'[1]сводн вед-сть'!M34</f>
        <v>0</v>
      </c>
      <c r="M5" s="135">
        <f>'[1]сводн вед-сть'!N34</f>
        <v>0</v>
      </c>
      <c r="N5" s="135">
        <f>'[1]сводн вед-сть'!O34</f>
        <v>0</v>
      </c>
      <c r="O5" s="135">
        <f>'[1]сводн вед-сть'!P34</f>
        <v>0</v>
      </c>
      <c r="P5" s="135">
        <f>'[1]сводн вед-сть'!Q34</f>
        <v>0</v>
      </c>
      <c r="Q5" s="135">
        <f>'[1]сводн вед-сть'!R34</f>
        <v>0</v>
      </c>
      <c r="R5" s="135">
        <f>'[1]сводн вед-сть'!S34</f>
        <v>0</v>
      </c>
      <c r="S5" s="135">
        <f>'[1]сводн вед-сть'!T34</f>
        <v>0</v>
      </c>
      <c r="T5" s="135">
        <f>'[1]сводн вед-сть'!U34</f>
        <v>0</v>
      </c>
      <c r="U5" s="135">
        <f>'[1]сводн вед-сть'!V34</f>
        <v>0</v>
      </c>
      <c r="V5" s="135">
        <f>'[1]сводн вед-сть'!W34</f>
        <v>0</v>
      </c>
      <c r="W5" s="135">
        <f>'[1]сводн вед-сть'!X34</f>
        <v>0</v>
      </c>
      <c r="X5" s="135">
        <f>'[1]сводн вед-сть'!Y34</f>
        <v>0</v>
      </c>
      <c r="Y5" s="135">
        <f>'[1]сводн вед-сть'!Z34</f>
        <v>0</v>
      </c>
      <c r="Z5" s="135">
        <f>'[1]сводн вед-сть'!AA34</f>
        <v>0</v>
      </c>
      <c r="AA5" s="136">
        <f>'[1]сводн вед-сть'!AB34</f>
        <v>0</v>
      </c>
      <c r="AB5" s="135">
        <f>'[1]сводн вед-сть'!AC34</f>
        <v>69.40198222829801</v>
      </c>
    </row>
    <row r="6" spans="1:28" ht="20.100000000000001" customHeight="1" x14ac:dyDescent="0.3">
      <c r="A6" s="134"/>
      <c r="B6" s="134" t="s">
        <v>48</v>
      </c>
      <c r="C6" s="137">
        <f>'[1]русс яз'!D34</f>
        <v>15.142857142857142</v>
      </c>
      <c r="D6" s="137">
        <f>'[1]русс яз'!E34</f>
        <v>15.904761904761905</v>
      </c>
      <c r="E6" s="137">
        <f>'[1]русс яз'!F34</f>
        <v>13.684210526315789</v>
      </c>
      <c r="F6" s="137">
        <f>'[1]русс яз'!G34</f>
        <v>16.454545454545453</v>
      </c>
      <c r="G6" s="137">
        <f>'[1]русс яз'!H34</f>
        <v>13.761904761904763</v>
      </c>
      <c r="H6" s="137">
        <f>'[1]русс яз'!I34</f>
        <v>0</v>
      </c>
      <c r="I6" s="137">
        <f>'[1]русс яз'!J34</f>
        <v>0</v>
      </c>
      <c r="J6" s="137">
        <f>'[1]русс яз'!K34</f>
        <v>0</v>
      </c>
      <c r="K6" s="137">
        <f>'[1]русс яз'!L34</f>
        <v>0</v>
      </c>
      <c r="L6" s="137">
        <f>'[1]русс яз'!M34</f>
        <v>0</v>
      </c>
      <c r="M6" s="137">
        <f>'[1]русс яз'!N34</f>
        <v>0</v>
      </c>
      <c r="N6" s="137">
        <f>'[1]русс яз'!O34</f>
        <v>0</v>
      </c>
      <c r="O6" s="137">
        <f>'[1]русс яз'!P34</f>
        <v>0</v>
      </c>
      <c r="P6" s="137">
        <f>'[1]русс яз'!Q34</f>
        <v>0</v>
      </c>
      <c r="Q6" s="137">
        <f>'[1]русс яз'!R34</f>
        <v>0</v>
      </c>
      <c r="R6" s="137">
        <f>'[1]русс яз'!S34</f>
        <v>0</v>
      </c>
      <c r="S6" s="137">
        <f>'[1]русс яз'!T34</f>
        <v>0</v>
      </c>
      <c r="T6" s="137">
        <f>'[1]русс яз'!U34</f>
        <v>0</v>
      </c>
      <c r="U6" s="137">
        <f>'[1]русс яз'!V34</f>
        <v>0</v>
      </c>
      <c r="V6" s="137">
        <f>'[1]русс яз'!W34</f>
        <v>0</v>
      </c>
      <c r="W6" s="137">
        <f>'[1]русс яз'!X34</f>
        <v>0</v>
      </c>
      <c r="X6" s="137">
        <f>'[1]русс яз'!Y34</f>
        <v>0</v>
      </c>
      <c r="Y6" s="137">
        <f>'[1]русс яз'!Z34</f>
        <v>0</v>
      </c>
      <c r="Z6" s="137">
        <f>'[1]русс яз'!AA34</f>
        <v>0</v>
      </c>
      <c r="AA6" s="137">
        <f>'[1]русс яз'!AB34</f>
        <v>0</v>
      </c>
      <c r="AB6" s="137">
        <f>'[1]русс яз'!AC34</f>
        <v>14.989655958077012</v>
      </c>
    </row>
    <row r="7" spans="1:28" ht="20.100000000000001" customHeight="1" x14ac:dyDescent="0.3">
      <c r="A7" s="134"/>
      <c r="B7" s="134" t="s">
        <v>49</v>
      </c>
      <c r="C7" s="137">
        <f>'[1]каз яз'!D34</f>
        <v>14.80952380952381</v>
      </c>
      <c r="D7" s="137">
        <f>'[1]каз яз'!E34</f>
        <v>17.80952380952381</v>
      </c>
      <c r="E7" s="137">
        <f>'[1]каз яз'!F34</f>
        <v>16.210526315789473</v>
      </c>
      <c r="F7" s="137">
        <f>'[1]каз яз'!G34</f>
        <v>14.5</v>
      </c>
      <c r="G7" s="137">
        <f>'[1]каз яз'!H34</f>
        <v>17.095238095238095</v>
      </c>
      <c r="H7" s="137">
        <f>'[1]каз яз'!I34</f>
        <v>0</v>
      </c>
      <c r="I7" s="137">
        <f>'[1]каз яз'!J34</f>
        <v>0</v>
      </c>
      <c r="J7" s="137">
        <f>'[1]каз яз'!K34</f>
        <v>0</v>
      </c>
      <c r="K7" s="137">
        <f>'[1]каз яз'!L34</f>
        <v>0</v>
      </c>
      <c r="L7" s="137">
        <f>'[1]каз яз'!M34</f>
        <v>0</v>
      </c>
      <c r="M7" s="137">
        <f>'[1]каз яз'!N34</f>
        <v>0</v>
      </c>
      <c r="N7" s="137">
        <f>'[1]каз яз'!O34</f>
        <v>0</v>
      </c>
      <c r="O7" s="137">
        <f>'[1]каз яз'!P34</f>
        <v>0</v>
      </c>
      <c r="P7" s="137">
        <f>'[1]каз яз'!Q34</f>
        <v>0</v>
      </c>
      <c r="Q7" s="137">
        <f>'[1]каз яз'!R34</f>
        <v>0</v>
      </c>
      <c r="R7" s="137">
        <f>'[1]каз яз'!S34</f>
        <v>0</v>
      </c>
      <c r="S7" s="137">
        <f>'[1]каз яз'!T34</f>
        <v>0</v>
      </c>
      <c r="T7" s="137">
        <f>'[1]каз яз'!U34</f>
        <v>0</v>
      </c>
      <c r="U7" s="137">
        <f>'[1]каз яз'!V34</f>
        <v>0</v>
      </c>
      <c r="V7" s="137">
        <f>'[1]каз яз'!W34</f>
        <v>0</v>
      </c>
      <c r="W7" s="137">
        <f>'[1]каз яз'!X34</f>
        <v>0</v>
      </c>
      <c r="X7" s="137">
        <f>'[1]каз яз'!Y34</f>
        <v>0</v>
      </c>
      <c r="Y7" s="137">
        <f>'[1]каз яз'!Z34</f>
        <v>0</v>
      </c>
      <c r="Z7" s="137">
        <f>'[1]каз яз'!AA34</f>
        <v>0</v>
      </c>
      <c r="AA7" s="137">
        <f>'[1]каз яз'!AB34</f>
        <v>0</v>
      </c>
      <c r="AB7" s="137">
        <f>'[1]каз яз'!AC34</f>
        <v>16.084962406015038</v>
      </c>
    </row>
    <row r="8" spans="1:28" ht="20.100000000000001" customHeight="1" x14ac:dyDescent="0.3">
      <c r="A8" s="134"/>
      <c r="B8" s="134" t="s">
        <v>50</v>
      </c>
      <c r="C8" s="137">
        <f>'[1]ист РК'!D34</f>
        <v>10.238095238095237</v>
      </c>
      <c r="D8" s="137">
        <f>'[1]ист РК'!E34</f>
        <v>10.952380952380953</v>
      </c>
      <c r="E8" s="137">
        <f>'[1]ист РК'!F34</f>
        <v>11.736842105263158</v>
      </c>
      <c r="F8" s="137">
        <f>'[1]ист РК'!G34</f>
        <v>13.318181818181818</v>
      </c>
      <c r="G8" s="137">
        <f>'[1]ист РК'!H34</f>
        <v>11.619047619047619</v>
      </c>
      <c r="H8" s="137">
        <f>'[1]ист РК'!I34</f>
        <v>0</v>
      </c>
      <c r="I8" s="137">
        <f>'[1]ист РК'!J34</f>
        <v>0</v>
      </c>
      <c r="J8" s="137">
        <f>'[1]ист РК'!K34</f>
        <v>0</v>
      </c>
      <c r="K8" s="137">
        <f>'[1]ист РК'!L34</f>
        <v>0</v>
      </c>
      <c r="L8" s="137">
        <f>'[1]ист РК'!M34</f>
        <v>0</v>
      </c>
      <c r="M8" s="137">
        <f>'[1]ист РК'!N34</f>
        <v>0</v>
      </c>
      <c r="N8" s="137">
        <f>'[1]ист РК'!O34</f>
        <v>0</v>
      </c>
      <c r="O8" s="137">
        <f>'[1]ист РК'!P34</f>
        <v>0</v>
      </c>
      <c r="P8" s="137">
        <f>'[1]ист РК'!Q34</f>
        <v>0</v>
      </c>
      <c r="Q8" s="137">
        <f>'[1]ист РК'!R34</f>
        <v>0</v>
      </c>
      <c r="R8" s="137">
        <f>'[1]ист РК'!S34</f>
        <v>0</v>
      </c>
      <c r="S8" s="137">
        <f>'[1]ист РК'!T34</f>
        <v>0</v>
      </c>
      <c r="T8" s="137">
        <f>'[1]ист РК'!U34</f>
        <v>0</v>
      </c>
      <c r="U8" s="137">
        <f>'[1]ист РК'!V34</f>
        <v>0</v>
      </c>
      <c r="V8" s="137">
        <f>'[1]ист РК'!W34</f>
        <v>0</v>
      </c>
      <c r="W8" s="137">
        <f>'[1]ист РК'!X34</f>
        <v>0</v>
      </c>
      <c r="X8" s="137">
        <f>'[1]ист РК'!Y34</f>
        <v>0</v>
      </c>
      <c r="Y8" s="137">
        <f>'[1]ист РК'!Z34</f>
        <v>0</v>
      </c>
      <c r="Z8" s="137">
        <f>'[1]ист РК'!AA34</f>
        <v>0</v>
      </c>
      <c r="AA8" s="137">
        <f>'[1]ист РК'!AB34</f>
        <v>0</v>
      </c>
      <c r="AB8" s="137">
        <f>'[1]ист РК'!AC34</f>
        <v>11.572909546593758</v>
      </c>
    </row>
    <row r="9" spans="1:28" ht="20.100000000000001" customHeight="1" x14ac:dyDescent="0.3">
      <c r="A9" s="134"/>
      <c r="B9" s="134" t="s">
        <v>33</v>
      </c>
      <c r="C9" s="137">
        <f>[1]матем!D34</f>
        <v>13.380952380952381</v>
      </c>
      <c r="D9" s="137">
        <f>[1]матем!E34</f>
        <v>10.904761904761905</v>
      </c>
      <c r="E9" s="137">
        <f>[1]матем!F34</f>
        <v>10.578947368421053</v>
      </c>
      <c r="F9" s="137">
        <f>[1]матем!G34</f>
        <v>14.136363636363637</v>
      </c>
      <c r="G9" s="137">
        <f>[1]матем!H34</f>
        <v>14.19047619047619</v>
      </c>
      <c r="H9" s="137">
        <f>[1]матем!I34</f>
        <v>0</v>
      </c>
      <c r="I9" s="137">
        <f>[1]матем!J34</f>
        <v>0</v>
      </c>
      <c r="J9" s="137">
        <f>[1]матем!K34</f>
        <v>0</v>
      </c>
      <c r="K9" s="137">
        <f>[1]матем!L34</f>
        <v>0</v>
      </c>
      <c r="L9" s="137">
        <f>[1]матем!M34</f>
        <v>0</v>
      </c>
      <c r="M9" s="137">
        <f>[1]матем!N34</f>
        <v>0</v>
      </c>
      <c r="N9" s="137">
        <f>[1]матем!O34</f>
        <v>0</v>
      </c>
      <c r="O9" s="137">
        <f>[1]матем!P34</f>
        <v>0</v>
      </c>
      <c r="P9" s="137">
        <f>[1]матем!Q34</f>
        <v>0</v>
      </c>
      <c r="Q9" s="137">
        <f>[1]матем!R34</f>
        <v>0</v>
      </c>
      <c r="R9" s="137">
        <f>[1]матем!S34</f>
        <v>0</v>
      </c>
      <c r="S9" s="137">
        <f>[1]матем!T34</f>
        <v>0</v>
      </c>
      <c r="T9" s="137">
        <f>[1]матем!U34</f>
        <v>0</v>
      </c>
      <c r="U9" s="137">
        <f>[1]матем!V34</f>
        <v>0</v>
      </c>
      <c r="V9" s="137">
        <f>[1]матем!W34</f>
        <v>0</v>
      </c>
      <c r="W9" s="137">
        <f>[1]матем!X34</f>
        <v>0</v>
      </c>
      <c r="X9" s="137">
        <f>[1]матем!Y34</f>
        <v>0</v>
      </c>
      <c r="Y9" s="137">
        <f>[1]матем!Z34</f>
        <v>0</v>
      </c>
      <c r="Z9" s="137">
        <f>[1]матем!AA34</f>
        <v>0</v>
      </c>
      <c r="AA9" s="137">
        <f>[1]матем!AB34</f>
        <v>0</v>
      </c>
      <c r="AB9" s="137">
        <f>[1]матем!AC34</f>
        <v>12.638300296195032</v>
      </c>
    </row>
    <row r="10" spans="1:28" ht="20.100000000000001" customHeight="1" x14ac:dyDescent="0.3">
      <c r="A10" s="134">
        <v>2</v>
      </c>
      <c r="B10" s="126" t="str">
        <f>'[1]Впишите фамилии!'!F59</f>
        <v>11б</v>
      </c>
      <c r="C10" s="135">
        <f>'[1]сводн вед-сть'!D65</f>
        <v>57.466666666666669</v>
      </c>
      <c r="D10" s="135">
        <f>'[1]сводн вед-сть'!E65</f>
        <v>67.25</v>
      </c>
      <c r="E10" s="135">
        <f>'[1]сводн вед-сть'!F65</f>
        <v>63.473684210526315</v>
      </c>
      <c r="F10" s="135">
        <f>'[1]сводн вед-сть'!G65</f>
        <v>78.5</v>
      </c>
      <c r="G10" s="135">
        <f>'[1]сводн вед-сть'!H65</f>
        <v>66.849999999999994</v>
      </c>
      <c r="H10" s="135">
        <f>'[1]сводн вед-сть'!I65</f>
        <v>0</v>
      </c>
      <c r="I10" s="135">
        <f>'[1]сводн вед-сть'!J65</f>
        <v>0</v>
      </c>
      <c r="J10" s="135">
        <f>'[1]сводн вед-сть'!K65</f>
        <v>0</v>
      </c>
      <c r="K10" s="135">
        <f>'[1]сводн вед-сть'!L65</f>
        <v>0</v>
      </c>
      <c r="L10" s="135">
        <f>'[1]сводн вед-сть'!M65</f>
        <v>0</v>
      </c>
      <c r="M10" s="135">
        <f>'[1]сводн вед-сть'!N65</f>
        <v>0</v>
      </c>
      <c r="N10" s="135">
        <f>'[1]сводн вед-сть'!O65</f>
        <v>0</v>
      </c>
      <c r="O10" s="135">
        <f>'[1]сводн вед-сть'!P65</f>
        <v>0</v>
      </c>
      <c r="P10" s="135">
        <f>'[1]сводн вед-сть'!Q65</f>
        <v>0</v>
      </c>
      <c r="Q10" s="135">
        <f>'[1]сводн вед-сть'!R65</f>
        <v>0</v>
      </c>
      <c r="R10" s="135">
        <f>'[1]сводн вед-сть'!S65</f>
        <v>0</v>
      </c>
      <c r="S10" s="135">
        <f>'[1]сводн вед-сть'!T65</f>
        <v>0</v>
      </c>
      <c r="T10" s="135">
        <f>'[1]сводн вед-сть'!U65</f>
        <v>0</v>
      </c>
      <c r="U10" s="135">
        <f>'[1]сводн вед-сть'!V65</f>
        <v>0</v>
      </c>
      <c r="V10" s="135">
        <f>'[1]сводн вед-сть'!W65</f>
        <v>0</v>
      </c>
      <c r="W10" s="135">
        <f>'[1]сводн вед-сть'!X65</f>
        <v>0</v>
      </c>
      <c r="X10" s="135">
        <f>'[1]сводн вед-сть'!Y65</f>
        <v>0</v>
      </c>
      <c r="Y10" s="135">
        <f>'[1]сводн вед-сть'!Z65</f>
        <v>0</v>
      </c>
      <c r="Z10" s="135">
        <f>'[1]сводн вед-сть'!AA65</f>
        <v>0</v>
      </c>
      <c r="AA10" s="136">
        <f>'[1]сводн вед-сть'!AB65</f>
        <v>0</v>
      </c>
      <c r="AB10" s="135">
        <f>'[1]сводн вед-сть'!AC65</f>
        <v>66.708070175438593</v>
      </c>
    </row>
    <row r="11" spans="1:28" ht="20.100000000000001" customHeight="1" x14ac:dyDescent="0.3">
      <c r="A11" s="134"/>
      <c r="B11" s="134" t="s">
        <v>48</v>
      </c>
      <c r="C11" s="137">
        <f>'[1]русс яз'!D65</f>
        <v>14</v>
      </c>
      <c r="D11" s="137">
        <f>'[1]русс яз'!E65</f>
        <v>15.15</v>
      </c>
      <c r="E11" s="137">
        <f>'[1]русс яз'!F65</f>
        <v>14.894736842105264</v>
      </c>
      <c r="F11" s="137">
        <f>'[1]русс яз'!G65</f>
        <v>16.45</v>
      </c>
      <c r="G11" s="137">
        <f>'[1]русс яз'!H65</f>
        <v>13.75</v>
      </c>
      <c r="H11" s="137">
        <f>'[1]русс яз'!I65</f>
        <v>0</v>
      </c>
      <c r="I11" s="137">
        <f>'[1]русс яз'!J65</f>
        <v>0</v>
      </c>
      <c r="J11" s="137">
        <f>'[1]русс яз'!K65</f>
        <v>0</v>
      </c>
      <c r="K11" s="137">
        <f>'[1]русс яз'!L65</f>
        <v>0</v>
      </c>
      <c r="L11" s="137">
        <f>'[1]русс яз'!M65</f>
        <v>0</v>
      </c>
      <c r="M11" s="137">
        <f>'[1]русс яз'!N65</f>
        <v>0</v>
      </c>
      <c r="N11" s="137">
        <f>'[1]русс яз'!O65</f>
        <v>0</v>
      </c>
      <c r="O11" s="137">
        <f>'[1]русс яз'!P65</f>
        <v>0</v>
      </c>
      <c r="P11" s="137">
        <f>'[1]русс яз'!Q65</f>
        <v>0</v>
      </c>
      <c r="Q11" s="137">
        <f>'[1]русс яз'!R65</f>
        <v>0</v>
      </c>
      <c r="R11" s="137">
        <f>'[1]русс яз'!S65</f>
        <v>0</v>
      </c>
      <c r="S11" s="137">
        <f>'[1]русс яз'!T65</f>
        <v>0</v>
      </c>
      <c r="T11" s="137">
        <f>'[1]русс яз'!U65</f>
        <v>0</v>
      </c>
      <c r="U11" s="137">
        <f>'[1]русс яз'!V65</f>
        <v>0</v>
      </c>
      <c r="V11" s="137">
        <f>'[1]русс яз'!W65</f>
        <v>0</v>
      </c>
      <c r="W11" s="137">
        <f>'[1]русс яз'!X65</f>
        <v>0</v>
      </c>
      <c r="X11" s="137">
        <f>'[1]русс яз'!Y65</f>
        <v>0</v>
      </c>
      <c r="Y11" s="137">
        <f>'[1]русс яз'!Z65</f>
        <v>0</v>
      </c>
      <c r="Z11" s="137">
        <f>'[1]русс яз'!AA65</f>
        <v>0</v>
      </c>
      <c r="AA11" s="137">
        <f>'[1]русс яз'!AB65</f>
        <v>0</v>
      </c>
      <c r="AB11" s="137">
        <f>'[1]русс яз'!AC65</f>
        <v>14.848947368421054</v>
      </c>
    </row>
    <row r="12" spans="1:28" ht="20.100000000000001" customHeight="1" x14ac:dyDescent="0.3">
      <c r="A12" s="134"/>
      <c r="B12" s="134" t="s">
        <v>49</v>
      </c>
      <c r="C12" s="137">
        <f>'[1]каз яз'!D65</f>
        <v>14.6</v>
      </c>
      <c r="D12" s="137">
        <f>'[1]каз яз'!E65</f>
        <v>18.149999999999999</v>
      </c>
      <c r="E12" s="137">
        <f>'[1]каз яз'!F65</f>
        <v>15</v>
      </c>
      <c r="F12" s="137">
        <f>'[1]каз яз'!G65</f>
        <v>18.850000000000001</v>
      </c>
      <c r="G12" s="137">
        <f>'[1]каз яз'!H65</f>
        <v>16.850000000000001</v>
      </c>
      <c r="H12" s="137">
        <f>'[1]каз яз'!I65</f>
        <v>0</v>
      </c>
      <c r="I12" s="137">
        <f>'[1]каз яз'!J65</f>
        <v>0</v>
      </c>
      <c r="J12" s="137">
        <f>'[1]каз яз'!K65</f>
        <v>0</v>
      </c>
      <c r="K12" s="137">
        <f>'[1]каз яз'!L65</f>
        <v>0</v>
      </c>
      <c r="L12" s="137">
        <f>'[1]каз яз'!M65</f>
        <v>0</v>
      </c>
      <c r="M12" s="137">
        <f>'[1]каз яз'!N65</f>
        <v>0</v>
      </c>
      <c r="N12" s="137">
        <f>'[1]каз яз'!O65</f>
        <v>0</v>
      </c>
      <c r="O12" s="137">
        <f>'[1]каз яз'!P65</f>
        <v>0</v>
      </c>
      <c r="P12" s="137">
        <f>'[1]каз яз'!Q65</f>
        <v>0</v>
      </c>
      <c r="Q12" s="137">
        <f>'[1]каз яз'!R65</f>
        <v>0</v>
      </c>
      <c r="R12" s="137">
        <f>'[1]каз яз'!S65</f>
        <v>0</v>
      </c>
      <c r="S12" s="137">
        <f>'[1]каз яз'!T65</f>
        <v>0</v>
      </c>
      <c r="T12" s="137">
        <f>'[1]каз яз'!U65</f>
        <v>0</v>
      </c>
      <c r="U12" s="137">
        <f>'[1]каз яз'!V65</f>
        <v>0</v>
      </c>
      <c r="V12" s="137">
        <f>'[1]каз яз'!W65</f>
        <v>0</v>
      </c>
      <c r="W12" s="137">
        <f>'[1]каз яз'!X65</f>
        <v>0</v>
      </c>
      <c r="X12" s="137">
        <f>'[1]каз яз'!Y65</f>
        <v>0</v>
      </c>
      <c r="Y12" s="137">
        <f>'[1]каз яз'!Z65</f>
        <v>0</v>
      </c>
      <c r="Z12" s="137">
        <f>'[1]каз яз'!AA65</f>
        <v>0</v>
      </c>
      <c r="AA12" s="137">
        <f>'[1]каз яз'!AB65</f>
        <v>0</v>
      </c>
      <c r="AB12" s="137">
        <f>'[1]каз яз'!AC65</f>
        <v>16.689999999999998</v>
      </c>
    </row>
    <row r="13" spans="1:28" ht="20.100000000000001" customHeight="1" x14ac:dyDescent="0.3">
      <c r="A13" s="134"/>
      <c r="B13" s="134" t="s">
        <v>50</v>
      </c>
      <c r="C13" s="137">
        <f>'[1]ист РК'!D65</f>
        <v>11.2</v>
      </c>
      <c r="D13" s="137">
        <f>'[1]ист РК'!E65</f>
        <v>12.05</v>
      </c>
      <c r="E13" s="137">
        <f>'[1]ист РК'!F65</f>
        <v>13.210526315789474</v>
      </c>
      <c r="F13" s="137">
        <f>'[1]ист РК'!G65</f>
        <v>15.25</v>
      </c>
      <c r="G13" s="137">
        <f>'[1]ист РК'!H65</f>
        <v>13.1</v>
      </c>
      <c r="H13" s="137">
        <f>'[1]ист РК'!I65</f>
        <v>0</v>
      </c>
      <c r="I13" s="137">
        <f>'[1]ист РК'!J65</f>
        <v>0</v>
      </c>
      <c r="J13" s="137">
        <f>'[1]ист РК'!K65</f>
        <v>0</v>
      </c>
      <c r="K13" s="137">
        <f>'[1]ист РК'!L65</f>
        <v>0</v>
      </c>
      <c r="L13" s="137">
        <f>'[1]ист РК'!M65</f>
        <v>0</v>
      </c>
      <c r="M13" s="137">
        <f>'[1]ист РК'!N65</f>
        <v>0</v>
      </c>
      <c r="N13" s="137">
        <f>'[1]ист РК'!O65</f>
        <v>0</v>
      </c>
      <c r="O13" s="137">
        <f>'[1]ист РК'!P65</f>
        <v>0</v>
      </c>
      <c r="P13" s="137">
        <f>'[1]ист РК'!Q65</f>
        <v>0</v>
      </c>
      <c r="Q13" s="137">
        <f>'[1]ист РК'!R65</f>
        <v>0</v>
      </c>
      <c r="R13" s="137">
        <f>'[1]ист РК'!S65</f>
        <v>0</v>
      </c>
      <c r="S13" s="137">
        <f>'[1]ист РК'!T65</f>
        <v>0</v>
      </c>
      <c r="T13" s="137">
        <f>'[1]ист РК'!U65</f>
        <v>0</v>
      </c>
      <c r="U13" s="137">
        <f>'[1]ист РК'!V65</f>
        <v>0</v>
      </c>
      <c r="V13" s="137">
        <f>'[1]ист РК'!W65</f>
        <v>0</v>
      </c>
      <c r="W13" s="137">
        <f>'[1]ист РК'!X65</f>
        <v>0</v>
      </c>
      <c r="X13" s="137">
        <f>'[1]ист РК'!Y65</f>
        <v>0</v>
      </c>
      <c r="Y13" s="137">
        <f>'[1]ист РК'!Z65</f>
        <v>0</v>
      </c>
      <c r="Z13" s="137">
        <f>'[1]ист РК'!AA65</f>
        <v>0</v>
      </c>
      <c r="AA13" s="137">
        <f>'[1]ист РК'!AB65</f>
        <v>0</v>
      </c>
      <c r="AB13" s="137">
        <f>'[1]ист РК'!AC65</f>
        <v>12.962105263157895</v>
      </c>
    </row>
    <row r="14" spans="1:28" x14ac:dyDescent="0.3">
      <c r="A14" s="134"/>
      <c r="B14" s="134" t="s">
        <v>33</v>
      </c>
      <c r="C14" s="137">
        <f>[1]матем!D65</f>
        <v>8.5333333333333332</v>
      </c>
      <c r="D14" s="137">
        <f>[1]матем!E65</f>
        <v>9.6</v>
      </c>
      <c r="E14" s="137">
        <f>[1]матем!F65</f>
        <v>8.0526315789473681</v>
      </c>
      <c r="F14" s="137">
        <f>[1]матем!G65</f>
        <v>13.95</v>
      </c>
      <c r="G14" s="137">
        <f>[1]матем!H65</f>
        <v>11.3</v>
      </c>
      <c r="H14" s="137">
        <f>[1]матем!I65</f>
        <v>0</v>
      </c>
      <c r="I14" s="137">
        <f>[1]матем!J65</f>
        <v>0</v>
      </c>
      <c r="J14" s="137">
        <f>[1]матем!K65</f>
        <v>0</v>
      </c>
      <c r="K14" s="137">
        <f>[1]матем!L65</f>
        <v>0</v>
      </c>
      <c r="L14" s="137">
        <f>[1]матем!M65</f>
        <v>0</v>
      </c>
      <c r="M14" s="137">
        <f>[1]матем!N65</f>
        <v>0</v>
      </c>
      <c r="N14" s="137">
        <f>[1]матем!O65</f>
        <v>0</v>
      </c>
      <c r="O14" s="137">
        <f>[1]матем!P65</f>
        <v>0</v>
      </c>
      <c r="P14" s="137">
        <f>[1]матем!Q65</f>
        <v>0</v>
      </c>
      <c r="Q14" s="137">
        <f>[1]матем!R65</f>
        <v>0</v>
      </c>
      <c r="R14" s="137">
        <f>[1]матем!S65</f>
        <v>0</v>
      </c>
      <c r="S14" s="137">
        <f>[1]матем!T65</f>
        <v>0</v>
      </c>
      <c r="T14" s="137">
        <f>[1]матем!U65</f>
        <v>0</v>
      </c>
      <c r="U14" s="137">
        <f>[1]матем!V65</f>
        <v>0</v>
      </c>
      <c r="V14" s="137">
        <f>[1]матем!W65</f>
        <v>0</v>
      </c>
      <c r="W14" s="137">
        <f>[1]матем!X65</f>
        <v>0</v>
      </c>
      <c r="X14" s="137">
        <f>[1]матем!Y65</f>
        <v>0</v>
      </c>
      <c r="Y14" s="137">
        <f>[1]матем!Z65</f>
        <v>0</v>
      </c>
      <c r="Z14" s="137">
        <f>[1]матем!AA65</f>
        <v>0</v>
      </c>
      <c r="AA14" s="137">
        <f>[1]матем!AB65</f>
        <v>0</v>
      </c>
      <c r="AB14" s="137">
        <f>[1]матем!AC65</f>
        <v>10.287192982456139</v>
      </c>
    </row>
    <row r="15" spans="1:28" ht="20.100000000000001" customHeight="1" x14ac:dyDescent="0.3">
      <c r="A15" s="134">
        <v>3</v>
      </c>
      <c r="B15" s="126" t="str">
        <f>'[1]Впишите фамилии!'!K59</f>
        <v>11в</v>
      </c>
      <c r="C15" s="135">
        <f>'[1]сводн вед-сть'!D96</f>
        <v>54.875</v>
      </c>
      <c r="D15" s="135">
        <f>'[1]сводн вед-сть'!E96</f>
        <v>50.875</v>
      </c>
      <c r="E15" s="135">
        <f>'[1]сводн вед-сть'!F96</f>
        <v>51.583333333333336</v>
      </c>
      <c r="F15" s="135">
        <f>'[1]сводн вед-сть'!G96</f>
        <v>52.93333333333333</v>
      </c>
      <c r="G15" s="135">
        <f>'[1]сводн вед-сть'!H96</f>
        <v>52.9375</v>
      </c>
      <c r="H15" s="135">
        <f>'[1]сводн вед-сть'!I96</f>
        <v>0</v>
      </c>
      <c r="I15" s="135">
        <f>'[1]сводн вед-сть'!J96</f>
        <v>0</v>
      </c>
      <c r="J15" s="135">
        <f>'[1]сводн вед-сть'!K96</f>
        <v>0</v>
      </c>
      <c r="K15" s="135">
        <f>'[1]сводн вед-сть'!L96</f>
        <v>0</v>
      </c>
      <c r="L15" s="135">
        <f>'[1]сводн вед-сть'!M96</f>
        <v>0</v>
      </c>
      <c r="M15" s="135">
        <f>'[1]сводн вед-сть'!N96</f>
        <v>0</v>
      </c>
      <c r="N15" s="135">
        <f>'[1]сводн вед-сть'!O96</f>
        <v>0</v>
      </c>
      <c r="O15" s="135">
        <f>'[1]сводн вед-сть'!P96</f>
        <v>0</v>
      </c>
      <c r="P15" s="135">
        <f>'[1]сводн вед-сть'!Q96</f>
        <v>0</v>
      </c>
      <c r="Q15" s="135">
        <f>'[1]сводн вед-сть'!R96</f>
        <v>0</v>
      </c>
      <c r="R15" s="135">
        <f>'[1]сводн вед-сть'!S96</f>
        <v>0</v>
      </c>
      <c r="S15" s="135">
        <f>'[1]сводн вед-сть'!T96</f>
        <v>0</v>
      </c>
      <c r="T15" s="135">
        <f>'[1]сводн вед-сть'!U96</f>
        <v>0</v>
      </c>
      <c r="U15" s="135">
        <f>'[1]сводн вед-сть'!V96</f>
        <v>0</v>
      </c>
      <c r="V15" s="135">
        <f>'[1]сводн вед-сть'!W96</f>
        <v>0</v>
      </c>
      <c r="W15" s="135">
        <f>'[1]сводн вед-сть'!X96</f>
        <v>0</v>
      </c>
      <c r="X15" s="135">
        <f>'[1]сводн вед-сть'!Y96</f>
        <v>0</v>
      </c>
      <c r="Y15" s="135">
        <f>'[1]сводн вед-сть'!Z96</f>
        <v>0</v>
      </c>
      <c r="Z15" s="135">
        <f>'[1]сводн вед-сть'!AA96</f>
        <v>0</v>
      </c>
      <c r="AA15" s="135">
        <f>'[1]сводн вед-сть'!AB96</f>
        <v>0</v>
      </c>
      <c r="AB15" s="135">
        <f>'[1]сводн вед-сть'!AC96</f>
        <v>52.640833333333333</v>
      </c>
    </row>
    <row r="16" spans="1:28" ht="20.100000000000001" customHeight="1" x14ac:dyDescent="0.3">
      <c r="A16" s="134"/>
      <c r="B16" s="134" t="s">
        <v>48</v>
      </c>
      <c r="C16" s="137">
        <f>'[1]русс яз'!D96</f>
        <v>12.625</v>
      </c>
      <c r="D16" s="137">
        <f>'[1]русс яз'!E96</f>
        <v>13.4375</v>
      </c>
      <c r="E16" s="137">
        <f>'[1]русс яз'!F96</f>
        <v>10.166666666666666</v>
      </c>
      <c r="F16" s="137">
        <f>'[1]русс яз'!G96</f>
        <v>11.8</v>
      </c>
      <c r="G16" s="137">
        <f>'[1]русс яз'!H96</f>
        <v>11.4375</v>
      </c>
      <c r="H16" s="137">
        <f>'[1]русс яз'!I96</f>
        <v>0</v>
      </c>
      <c r="I16" s="137">
        <f>'[1]русс яз'!J96</f>
        <v>0</v>
      </c>
      <c r="J16" s="137">
        <f>'[1]русс яз'!K96</f>
        <v>0</v>
      </c>
      <c r="K16" s="137">
        <f>'[1]русс яз'!L96</f>
        <v>0</v>
      </c>
      <c r="L16" s="137">
        <f>'[1]русс яз'!M96</f>
        <v>0</v>
      </c>
      <c r="M16" s="137">
        <f>'[1]русс яз'!N96</f>
        <v>0</v>
      </c>
      <c r="N16" s="137">
        <f>'[1]русс яз'!O96</f>
        <v>0</v>
      </c>
      <c r="O16" s="137">
        <f>'[1]русс яз'!P96</f>
        <v>0</v>
      </c>
      <c r="P16" s="137">
        <f>'[1]русс яз'!Q96</f>
        <v>0</v>
      </c>
      <c r="Q16" s="137">
        <f>'[1]русс яз'!R96</f>
        <v>0</v>
      </c>
      <c r="R16" s="137">
        <f>'[1]русс яз'!S96</f>
        <v>0</v>
      </c>
      <c r="S16" s="137">
        <f>'[1]русс яз'!T96</f>
        <v>0</v>
      </c>
      <c r="T16" s="137">
        <f>'[1]русс яз'!U96</f>
        <v>0</v>
      </c>
      <c r="U16" s="137">
        <f>'[1]русс яз'!V96</f>
        <v>0</v>
      </c>
      <c r="V16" s="137">
        <f>'[1]русс яз'!W96</f>
        <v>0</v>
      </c>
      <c r="W16" s="137">
        <f>'[1]русс яз'!X96</f>
        <v>0</v>
      </c>
      <c r="X16" s="137">
        <f>'[1]русс яз'!Y96</f>
        <v>0</v>
      </c>
      <c r="Y16" s="137">
        <f>'[1]русс яз'!Z96</f>
        <v>0</v>
      </c>
      <c r="Z16" s="137">
        <f>'[1]русс яз'!AA96</f>
        <v>0</v>
      </c>
      <c r="AA16" s="137">
        <f>'[1]русс яз'!AB96</f>
        <v>0</v>
      </c>
      <c r="AB16" s="137">
        <f>'[1]русс яз'!AC96</f>
        <v>11.893333333333334</v>
      </c>
    </row>
    <row r="17" spans="1:28" ht="20.100000000000001" customHeight="1" x14ac:dyDescent="0.3">
      <c r="A17" s="134"/>
      <c r="B17" s="134" t="s">
        <v>49</v>
      </c>
      <c r="C17" s="137">
        <f>'[1]каз яз'!D96</f>
        <v>12.75</v>
      </c>
      <c r="D17" s="137">
        <f>'[1]каз яз'!E96</f>
        <v>11.875</v>
      </c>
      <c r="E17" s="137">
        <f>'[1]каз яз'!F96</f>
        <v>13.25</v>
      </c>
      <c r="F17" s="137">
        <f>'[1]каз яз'!G96</f>
        <v>12.666666666666666</v>
      </c>
      <c r="G17" s="137">
        <f>'[1]каз яз'!H96</f>
        <v>12.375</v>
      </c>
      <c r="H17" s="137">
        <f>'[1]каз яз'!I96</f>
        <v>0</v>
      </c>
      <c r="I17" s="137">
        <f>'[1]каз яз'!J96</f>
        <v>0</v>
      </c>
      <c r="J17" s="137">
        <f>'[1]каз яз'!K96</f>
        <v>0</v>
      </c>
      <c r="K17" s="137">
        <f>'[1]каз яз'!L96</f>
        <v>0</v>
      </c>
      <c r="L17" s="137">
        <f>'[1]каз яз'!M96</f>
        <v>0</v>
      </c>
      <c r="M17" s="137">
        <f>'[1]каз яз'!N96</f>
        <v>0</v>
      </c>
      <c r="N17" s="137">
        <f>'[1]каз яз'!O96</f>
        <v>0</v>
      </c>
      <c r="O17" s="137">
        <f>'[1]каз яз'!P96</f>
        <v>0</v>
      </c>
      <c r="P17" s="137">
        <f>'[1]каз яз'!Q96</f>
        <v>0</v>
      </c>
      <c r="Q17" s="137">
        <f>'[1]каз яз'!R96</f>
        <v>0</v>
      </c>
      <c r="R17" s="137">
        <f>'[1]каз яз'!S96</f>
        <v>0</v>
      </c>
      <c r="S17" s="137">
        <f>'[1]каз яз'!T96</f>
        <v>0</v>
      </c>
      <c r="T17" s="137">
        <f>'[1]каз яз'!U96</f>
        <v>0</v>
      </c>
      <c r="U17" s="137">
        <f>'[1]каз яз'!V96</f>
        <v>0</v>
      </c>
      <c r="V17" s="137">
        <f>'[1]каз яз'!W96</f>
        <v>0</v>
      </c>
      <c r="W17" s="137">
        <f>'[1]каз яз'!X96</f>
        <v>0</v>
      </c>
      <c r="X17" s="137">
        <f>'[1]каз яз'!Y96</f>
        <v>0</v>
      </c>
      <c r="Y17" s="137">
        <f>'[1]каз яз'!Z96</f>
        <v>0</v>
      </c>
      <c r="Z17" s="137">
        <f>'[1]каз яз'!AA96</f>
        <v>0</v>
      </c>
      <c r="AA17" s="137">
        <f>'[1]каз яз'!AB96</f>
        <v>0</v>
      </c>
      <c r="AB17" s="137">
        <f>'[1]каз яз'!AC96</f>
        <v>12.583333333333332</v>
      </c>
    </row>
    <row r="18" spans="1:28" ht="20.100000000000001" customHeight="1" x14ac:dyDescent="0.3">
      <c r="A18" s="134"/>
      <c r="B18" s="134" t="s">
        <v>50</v>
      </c>
      <c r="C18" s="137">
        <f>'[1]ист РК'!D96</f>
        <v>10.75</v>
      </c>
      <c r="D18" s="137">
        <f>'[1]ист РК'!E96</f>
        <v>7.9375</v>
      </c>
      <c r="E18" s="137">
        <f>'[1]ист РК'!F96</f>
        <v>9.5833333333333339</v>
      </c>
      <c r="F18" s="137">
        <f>'[1]ист РК'!G96</f>
        <v>7.8666666666666663</v>
      </c>
      <c r="G18" s="137">
        <f>'[1]ист РК'!H96</f>
        <v>9</v>
      </c>
      <c r="H18" s="137">
        <f>'[1]ист РК'!I96</f>
        <v>0</v>
      </c>
      <c r="I18" s="137">
        <f>'[1]ист РК'!J96</f>
        <v>0</v>
      </c>
      <c r="J18" s="137">
        <f>'[1]ист РК'!K96</f>
        <v>0</v>
      </c>
      <c r="K18" s="137">
        <f>'[1]ист РК'!L96</f>
        <v>0</v>
      </c>
      <c r="L18" s="137">
        <f>'[1]ист РК'!M96</f>
        <v>0</v>
      </c>
      <c r="M18" s="137">
        <f>'[1]ист РК'!N96</f>
        <v>0</v>
      </c>
      <c r="N18" s="137">
        <f>'[1]ист РК'!O96</f>
        <v>0</v>
      </c>
      <c r="O18" s="137">
        <f>'[1]ист РК'!P96</f>
        <v>0</v>
      </c>
      <c r="P18" s="137">
        <f>'[1]ист РК'!Q96</f>
        <v>0</v>
      </c>
      <c r="Q18" s="137">
        <f>'[1]ист РК'!R96</f>
        <v>0</v>
      </c>
      <c r="R18" s="137">
        <f>'[1]ист РК'!S96</f>
        <v>0</v>
      </c>
      <c r="S18" s="137">
        <f>'[1]ист РК'!T96</f>
        <v>0</v>
      </c>
      <c r="T18" s="137">
        <f>'[1]ист РК'!U96</f>
        <v>0</v>
      </c>
      <c r="U18" s="137">
        <f>'[1]ист РК'!V96</f>
        <v>0</v>
      </c>
      <c r="V18" s="137">
        <f>'[1]ист РК'!W96</f>
        <v>0</v>
      </c>
      <c r="W18" s="137">
        <f>'[1]ист РК'!X96</f>
        <v>0</v>
      </c>
      <c r="X18" s="137">
        <f>'[1]ист РК'!Y96</f>
        <v>0</v>
      </c>
      <c r="Y18" s="137">
        <f>'[1]ист РК'!Z96</f>
        <v>0</v>
      </c>
      <c r="Z18" s="137">
        <f>'[1]ист РК'!AA96</f>
        <v>0</v>
      </c>
      <c r="AA18" s="137">
        <f>'[1]ист РК'!AB96</f>
        <v>0</v>
      </c>
      <c r="AB18" s="137">
        <f>'[1]ист РК'!AC96</f>
        <v>9.0274999999999999</v>
      </c>
    </row>
    <row r="19" spans="1:28" x14ac:dyDescent="0.3">
      <c r="A19" s="134"/>
      <c r="B19" s="134" t="s">
        <v>33</v>
      </c>
      <c r="C19" s="137">
        <f>[1]матем!D96</f>
        <v>8.625</v>
      </c>
      <c r="D19" s="137">
        <f>[1]матем!E96</f>
        <v>6.5625</v>
      </c>
      <c r="E19" s="137">
        <f>[1]матем!F96</f>
        <v>7.666666666666667</v>
      </c>
      <c r="F19" s="137">
        <f>[1]матем!G96</f>
        <v>9.3333333333333339</v>
      </c>
      <c r="G19" s="137">
        <f>[1]матем!H96</f>
        <v>8.75</v>
      </c>
      <c r="H19" s="137">
        <f>[1]матем!I96</f>
        <v>0</v>
      </c>
      <c r="I19" s="137">
        <f>[1]матем!J96</f>
        <v>0</v>
      </c>
      <c r="J19" s="137">
        <f>[1]матем!K96</f>
        <v>0</v>
      </c>
      <c r="K19" s="137">
        <f>[1]матем!L96</f>
        <v>0</v>
      </c>
      <c r="L19" s="137">
        <f>[1]матем!M96</f>
        <v>0</v>
      </c>
      <c r="M19" s="137">
        <f>[1]матем!N96</f>
        <v>0</v>
      </c>
      <c r="N19" s="137">
        <f>[1]матем!O96</f>
        <v>0</v>
      </c>
      <c r="O19" s="137">
        <f>[1]матем!P96</f>
        <v>0</v>
      </c>
      <c r="P19" s="137">
        <f>[1]матем!Q96</f>
        <v>0</v>
      </c>
      <c r="Q19" s="137">
        <f>[1]матем!R96</f>
        <v>0</v>
      </c>
      <c r="R19" s="137">
        <f>[1]матем!S96</f>
        <v>0</v>
      </c>
      <c r="S19" s="137">
        <f>[1]матем!T96</f>
        <v>0</v>
      </c>
      <c r="T19" s="137">
        <f>[1]матем!U96</f>
        <v>0</v>
      </c>
      <c r="U19" s="137">
        <f>[1]матем!V96</f>
        <v>0</v>
      </c>
      <c r="V19" s="137">
        <f>[1]матем!W96</f>
        <v>0</v>
      </c>
      <c r="W19" s="137">
        <f>[1]матем!X96</f>
        <v>0</v>
      </c>
      <c r="X19" s="137">
        <f>[1]матем!Y96</f>
        <v>0</v>
      </c>
      <c r="Y19" s="137">
        <f>[1]матем!Z96</f>
        <v>0</v>
      </c>
      <c r="Z19" s="137">
        <f>[1]матем!AA96</f>
        <v>0</v>
      </c>
      <c r="AA19" s="137">
        <f>[1]матем!AB96</f>
        <v>0</v>
      </c>
      <c r="AB19" s="137">
        <f>[1]матем!AC96</f>
        <v>8.1875</v>
      </c>
    </row>
    <row r="20" spans="1:28" ht="20.100000000000001" customHeight="1" x14ac:dyDescent="0.3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</row>
    <row r="21" spans="1:28" ht="20.100000000000001" customHeight="1" x14ac:dyDescent="0.3">
      <c r="A21" s="134"/>
      <c r="B21" s="126" t="str">
        <f>'[1]Впишите фамилии!'!N59</f>
        <v>11 класс</v>
      </c>
      <c r="C21" s="140">
        <f>'[1]сводн вед-сть'!D97</f>
        <v>61.954545454545453</v>
      </c>
      <c r="D21" s="140">
        <f>'[1]сводн вед-сть'!E97</f>
        <v>63.807017543859651</v>
      </c>
      <c r="E21" s="140">
        <f>'[1]сводн вед-сть'!F97</f>
        <v>61.68</v>
      </c>
      <c r="F21" s="140">
        <f>'[1]сводн вед-сть'!G97</f>
        <v>69.385964912280699</v>
      </c>
      <c r="G21" s="140">
        <f>'[1]сводн вед-сть'!H97</f>
        <v>64.175438596491233</v>
      </c>
      <c r="H21" s="140">
        <f>'[1]сводн вед-сть'!I97</f>
        <v>0</v>
      </c>
      <c r="I21" s="140">
        <f>'[1]сводн вед-сть'!J97</f>
        <v>0</v>
      </c>
      <c r="J21" s="140">
        <f>'[1]сводн вед-сть'!K97</f>
        <v>0</v>
      </c>
      <c r="K21" s="140">
        <f>'[1]сводн вед-сть'!L97</f>
        <v>0</v>
      </c>
      <c r="L21" s="140">
        <f>'[1]сводн вед-сть'!M97</f>
        <v>0</v>
      </c>
      <c r="M21" s="140">
        <f>'[1]сводн вед-сть'!N97</f>
        <v>0</v>
      </c>
      <c r="N21" s="140">
        <f>'[1]сводн вед-сть'!O97</f>
        <v>0</v>
      </c>
      <c r="O21" s="140">
        <f>'[1]сводн вед-сть'!P97</f>
        <v>0</v>
      </c>
      <c r="P21" s="140">
        <f>'[1]сводн вед-сть'!Q97</f>
        <v>0</v>
      </c>
      <c r="Q21" s="140">
        <f>'[1]сводн вед-сть'!R97</f>
        <v>0</v>
      </c>
      <c r="R21" s="140">
        <f>'[1]сводн вед-сть'!S97</f>
        <v>0</v>
      </c>
      <c r="S21" s="140">
        <f>'[1]сводн вед-сть'!T97</f>
        <v>0</v>
      </c>
      <c r="T21" s="140">
        <f>'[1]сводн вед-сть'!U97</f>
        <v>0</v>
      </c>
      <c r="U21" s="140">
        <f>'[1]сводн вед-сть'!V97</f>
        <v>0</v>
      </c>
      <c r="V21" s="140">
        <f>'[1]сводн вед-сть'!W97</f>
        <v>0</v>
      </c>
      <c r="W21" s="140">
        <f>'[1]сводн вед-сть'!X97</f>
        <v>0</v>
      </c>
      <c r="X21" s="140">
        <f>'[1]сводн вед-сть'!Y97</f>
        <v>0</v>
      </c>
      <c r="Y21" s="140">
        <f>'[1]сводн вед-сть'!Z97</f>
        <v>0</v>
      </c>
      <c r="Z21" s="140">
        <f>'[1]сводн вед-сть'!AA97</f>
        <v>0</v>
      </c>
      <c r="AA21" s="141">
        <f>'[1]сводн вед-сть'!AB97</f>
        <v>0</v>
      </c>
      <c r="AB21" s="140">
        <f>'[1]сводн вед-сть'!AC97</f>
        <v>64.200593301435418</v>
      </c>
    </row>
    <row r="22" spans="1:28" ht="20.100000000000001" customHeight="1" x14ac:dyDescent="0.3">
      <c r="A22" s="134"/>
      <c r="B22" s="134" t="s">
        <v>48</v>
      </c>
      <c r="C22" s="137">
        <f>'[1]русс яз'!D97</f>
        <v>14.295454545454545</v>
      </c>
      <c r="D22" s="137">
        <f>'[1]русс яз'!E97</f>
        <v>14.947368421052632</v>
      </c>
      <c r="E22" s="137">
        <f>'[1]русс яз'!F97</f>
        <v>13.3</v>
      </c>
      <c r="F22" s="137">
        <f>'[1]русс яз'!G97</f>
        <v>15.228070175438596</v>
      </c>
      <c r="G22" s="137">
        <f>'[1]русс яз'!H97</f>
        <v>13.105263157894736</v>
      </c>
      <c r="H22" s="137">
        <f>'[1]русс яз'!I97</f>
        <v>0</v>
      </c>
      <c r="I22" s="137">
        <f>'[1]русс яз'!J97</f>
        <v>0</v>
      </c>
      <c r="J22" s="137">
        <f>'[1]русс яз'!K97</f>
        <v>0</v>
      </c>
      <c r="K22" s="137">
        <f>'[1]русс яз'!L97</f>
        <v>0</v>
      </c>
      <c r="L22" s="137">
        <f>'[1]русс яз'!M97</f>
        <v>0</v>
      </c>
      <c r="M22" s="137">
        <f>'[1]русс яз'!N97</f>
        <v>0</v>
      </c>
      <c r="N22" s="137">
        <f>'[1]русс яз'!O97</f>
        <v>0</v>
      </c>
      <c r="O22" s="137">
        <f>'[1]русс яз'!P97</f>
        <v>0</v>
      </c>
      <c r="P22" s="137">
        <f>'[1]русс яз'!Q97</f>
        <v>0</v>
      </c>
      <c r="Q22" s="137">
        <f>'[1]русс яз'!R97</f>
        <v>0</v>
      </c>
      <c r="R22" s="137">
        <f>'[1]русс яз'!S97</f>
        <v>0</v>
      </c>
      <c r="S22" s="137">
        <f>'[1]русс яз'!T97</f>
        <v>0</v>
      </c>
      <c r="T22" s="137">
        <f>'[1]русс яз'!U97</f>
        <v>0</v>
      </c>
      <c r="U22" s="137">
        <f>'[1]русс яз'!V97</f>
        <v>0</v>
      </c>
      <c r="V22" s="137">
        <f>'[1]русс яз'!W97</f>
        <v>0</v>
      </c>
      <c r="W22" s="137">
        <f>'[1]русс яз'!X97</f>
        <v>0</v>
      </c>
      <c r="X22" s="137">
        <f>'[1]русс яз'!Y97</f>
        <v>0</v>
      </c>
      <c r="Y22" s="137">
        <f>'[1]русс яз'!Z97</f>
        <v>0</v>
      </c>
      <c r="Z22" s="137">
        <f>'[1]русс яз'!AA97</f>
        <v>0</v>
      </c>
      <c r="AA22" s="137">
        <f>'[1]русс яз'!AB97</f>
        <v>0</v>
      </c>
      <c r="AB22" s="137">
        <f>'[1]русс яз'!AC97</f>
        <v>14.175231259968101</v>
      </c>
    </row>
    <row r="23" spans="1:28" ht="20.100000000000001" customHeight="1" x14ac:dyDescent="0.3">
      <c r="A23" s="134"/>
      <c r="B23" s="134" t="s">
        <v>49</v>
      </c>
      <c r="C23" s="137">
        <f>'[1]каз яз'!D97</f>
        <v>14.363636363636363</v>
      </c>
      <c r="D23" s="137">
        <f>'[1]каз яз'!E97</f>
        <v>16.263157894736842</v>
      </c>
      <c r="E23" s="137">
        <f>'[1]каз яз'!F97</f>
        <v>15.04</v>
      </c>
      <c r="F23" s="137">
        <f>'[1]каз яз'!G97</f>
        <v>15.543859649122806</v>
      </c>
      <c r="G23" s="137">
        <f>'[1]каз яз'!H97</f>
        <v>15.684210526315789</v>
      </c>
      <c r="H23" s="137">
        <f>'[1]каз яз'!I97</f>
        <v>0</v>
      </c>
      <c r="I23" s="137">
        <f>'[1]каз яз'!J97</f>
        <v>0</v>
      </c>
      <c r="J23" s="137">
        <f>'[1]каз яз'!K97</f>
        <v>0</v>
      </c>
      <c r="K23" s="137">
        <f>'[1]каз яз'!L97</f>
        <v>0</v>
      </c>
      <c r="L23" s="137">
        <f>'[1]каз яз'!M97</f>
        <v>0</v>
      </c>
      <c r="M23" s="137">
        <f>'[1]каз яз'!N97</f>
        <v>0</v>
      </c>
      <c r="N23" s="137">
        <f>'[1]каз яз'!O97</f>
        <v>0</v>
      </c>
      <c r="O23" s="137">
        <f>'[1]каз яз'!P97</f>
        <v>0</v>
      </c>
      <c r="P23" s="137">
        <f>'[1]каз яз'!Q97</f>
        <v>0</v>
      </c>
      <c r="Q23" s="137">
        <f>'[1]каз яз'!R97</f>
        <v>0</v>
      </c>
      <c r="R23" s="137">
        <f>'[1]каз яз'!S97</f>
        <v>0</v>
      </c>
      <c r="S23" s="137">
        <f>'[1]каз яз'!T97</f>
        <v>0</v>
      </c>
      <c r="T23" s="137">
        <f>'[1]каз яз'!U97</f>
        <v>0</v>
      </c>
      <c r="U23" s="137">
        <f>'[1]каз яз'!V97</f>
        <v>0</v>
      </c>
      <c r="V23" s="137">
        <f>'[1]каз яз'!W97</f>
        <v>0</v>
      </c>
      <c r="W23" s="137">
        <f>'[1]каз яз'!X97</f>
        <v>0</v>
      </c>
      <c r="X23" s="137">
        <f>'[1]каз яз'!Y97</f>
        <v>0</v>
      </c>
      <c r="Y23" s="137">
        <f>'[1]каз яз'!Z97</f>
        <v>0</v>
      </c>
      <c r="Z23" s="137">
        <f>'[1]каз яз'!AA97</f>
        <v>0</v>
      </c>
      <c r="AA23" s="137">
        <f>'[1]каз яз'!AB97</f>
        <v>0</v>
      </c>
      <c r="AB23" s="137">
        <f>'[1]каз яз'!AC97</f>
        <v>15.378972886762361</v>
      </c>
    </row>
    <row r="24" spans="1:28" ht="20.100000000000001" customHeight="1" x14ac:dyDescent="0.3">
      <c r="A24" s="134"/>
      <c r="B24" s="134" t="s">
        <v>50</v>
      </c>
      <c r="C24" s="137">
        <f>'[1]ист РК'!D97</f>
        <v>10.659090909090908</v>
      </c>
      <c r="D24" s="137">
        <f>'[1]ист РК'!E97</f>
        <v>10.491228070175438</v>
      </c>
      <c r="E24" s="137">
        <f>'[1]ист РК'!F97</f>
        <v>11.78</v>
      </c>
      <c r="F24" s="137">
        <f>'[1]ист РК'!G97</f>
        <v>12.56140350877193</v>
      </c>
      <c r="G24" s="137">
        <f>'[1]ист РК'!H97</f>
        <v>11.403508771929825</v>
      </c>
      <c r="H24" s="137">
        <f>'[1]ист РК'!I97</f>
        <v>0</v>
      </c>
      <c r="I24" s="137">
        <f>'[1]ист РК'!J97</f>
        <v>0</v>
      </c>
      <c r="J24" s="137">
        <f>'[1]ист РК'!K97</f>
        <v>0</v>
      </c>
      <c r="K24" s="137">
        <f>'[1]ист РК'!L97</f>
        <v>0</v>
      </c>
      <c r="L24" s="137">
        <f>'[1]ист РК'!M97</f>
        <v>0</v>
      </c>
      <c r="M24" s="137">
        <f>'[1]ист РК'!N97</f>
        <v>0</v>
      </c>
      <c r="N24" s="137">
        <f>'[1]ист РК'!O97</f>
        <v>0</v>
      </c>
      <c r="O24" s="137">
        <f>'[1]ист РК'!P97</f>
        <v>0</v>
      </c>
      <c r="P24" s="137">
        <f>'[1]ист РК'!Q97</f>
        <v>0</v>
      </c>
      <c r="Q24" s="137">
        <f>'[1]ист РК'!R97</f>
        <v>0</v>
      </c>
      <c r="R24" s="137">
        <f>'[1]ист РК'!S97</f>
        <v>0</v>
      </c>
      <c r="S24" s="137">
        <f>'[1]ист РК'!T97</f>
        <v>0</v>
      </c>
      <c r="T24" s="137">
        <f>'[1]ист РК'!U97</f>
        <v>0</v>
      </c>
      <c r="U24" s="137">
        <f>'[1]ист РК'!V97</f>
        <v>0</v>
      </c>
      <c r="V24" s="137">
        <f>'[1]ист РК'!W97</f>
        <v>0</v>
      </c>
      <c r="W24" s="137">
        <f>'[1]ист РК'!X97</f>
        <v>0</v>
      </c>
      <c r="X24" s="137">
        <f>'[1]ист РК'!Y97</f>
        <v>0</v>
      </c>
      <c r="Y24" s="137">
        <f>'[1]ист РК'!Z97</f>
        <v>0</v>
      </c>
      <c r="Z24" s="137">
        <f>'[1]ист РК'!AA97</f>
        <v>0</v>
      </c>
      <c r="AA24" s="137">
        <f>'[1]ист РК'!AB97</f>
        <v>0</v>
      </c>
      <c r="AB24" s="137">
        <f>'[1]ист РК'!AC97</f>
        <v>11.37904625199362</v>
      </c>
    </row>
    <row r="25" spans="1:28" ht="20.100000000000001" customHeight="1" x14ac:dyDescent="0.3">
      <c r="A25" s="134"/>
      <c r="B25" s="134" t="s">
        <v>33</v>
      </c>
      <c r="C25" s="137">
        <f>[1]матем!D97</f>
        <v>10.863636363636363</v>
      </c>
      <c r="D25" s="137">
        <f>[1]матем!E97</f>
        <v>9.2280701754385959</v>
      </c>
      <c r="E25" s="137">
        <f>[1]матем!F97</f>
        <v>8.92</v>
      </c>
      <c r="F25" s="137">
        <f>[1]матем!G97</f>
        <v>12.807017543859649</v>
      </c>
      <c r="G25" s="137">
        <f>[1]матем!H97</f>
        <v>11.649122807017545</v>
      </c>
      <c r="H25" s="137">
        <f>[1]матем!I97</f>
        <v>0</v>
      </c>
      <c r="I25" s="137">
        <f>[1]матем!J97</f>
        <v>0</v>
      </c>
      <c r="J25" s="137">
        <f>[1]матем!K97</f>
        <v>0</v>
      </c>
      <c r="K25" s="137">
        <f>[1]матем!L97</f>
        <v>0</v>
      </c>
      <c r="L25" s="137">
        <f>[1]матем!M97</f>
        <v>0</v>
      </c>
      <c r="M25" s="137">
        <f>[1]матем!N97</f>
        <v>0</v>
      </c>
      <c r="N25" s="137">
        <f>[1]матем!O97</f>
        <v>0</v>
      </c>
      <c r="O25" s="137">
        <f>[1]матем!P97</f>
        <v>0</v>
      </c>
      <c r="P25" s="137">
        <f>[1]матем!Q97</f>
        <v>0</v>
      </c>
      <c r="Q25" s="137">
        <f>[1]матем!R97</f>
        <v>0</v>
      </c>
      <c r="R25" s="137">
        <f>[1]матем!S97</f>
        <v>0</v>
      </c>
      <c r="S25" s="137">
        <f>[1]матем!T97</f>
        <v>0</v>
      </c>
      <c r="T25" s="137">
        <f>[1]матем!U97</f>
        <v>0</v>
      </c>
      <c r="U25" s="137">
        <f>[1]матем!V97</f>
        <v>0</v>
      </c>
      <c r="V25" s="137">
        <f>[1]матем!W97</f>
        <v>0</v>
      </c>
      <c r="W25" s="137">
        <f>[1]матем!X97</f>
        <v>0</v>
      </c>
      <c r="X25" s="137">
        <f>[1]матем!Y97</f>
        <v>0</v>
      </c>
      <c r="Y25" s="137">
        <f>[1]матем!Z97</f>
        <v>0</v>
      </c>
      <c r="Z25" s="137">
        <f>[1]матем!AA97</f>
        <v>0</v>
      </c>
      <c r="AA25" s="137">
        <f>[1]матем!AB97</f>
        <v>0</v>
      </c>
      <c r="AB25" s="137">
        <f>[1]матем!AC97</f>
        <v>10.693569377990432</v>
      </c>
    </row>
    <row r="26" spans="1:28" ht="20.100000000000001" customHeight="1" x14ac:dyDescent="0.3">
      <c r="A26" s="134"/>
      <c r="B26" s="142" t="s">
        <v>34</v>
      </c>
      <c r="C26" s="143">
        <f>[1]биол!D97</f>
        <v>12.444444444444445</v>
      </c>
      <c r="D26" s="143">
        <f>[1]биол!E97</f>
        <v>13.25</v>
      </c>
      <c r="E26" s="143">
        <f>[1]биол!F97</f>
        <v>11.458333333333334</v>
      </c>
      <c r="F26" s="143">
        <f>[1]биол!G97</f>
        <v>12.5</v>
      </c>
      <c r="G26" s="143">
        <f>[1]биол!H97</f>
        <v>12.125</v>
      </c>
      <c r="H26" s="143">
        <f>[1]биол!I97</f>
        <v>0</v>
      </c>
      <c r="I26" s="143">
        <f>[1]биол!J97</f>
        <v>0</v>
      </c>
      <c r="J26" s="143">
        <f>[1]биол!K97</f>
        <v>0</v>
      </c>
      <c r="K26" s="143">
        <f>[1]биол!L97</f>
        <v>0</v>
      </c>
      <c r="L26" s="143">
        <f>[1]биол!M97</f>
        <v>0</v>
      </c>
      <c r="M26" s="143">
        <f>[1]биол!N97</f>
        <v>0</v>
      </c>
      <c r="N26" s="143">
        <f>[1]биол!O97</f>
        <v>0</v>
      </c>
      <c r="O26" s="143">
        <f>[1]биол!P97</f>
        <v>0</v>
      </c>
      <c r="P26" s="143">
        <f>[1]биол!Q97</f>
        <v>0</v>
      </c>
      <c r="Q26" s="143">
        <f>[1]биол!R97</f>
        <v>0</v>
      </c>
      <c r="R26" s="143">
        <f>[1]биол!S97</f>
        <v>0</v>
      </c>
      <c r="S26" s="143">
        <f>[1]биол!T97</f>
        <v>0</v>
      </c>
      <c r="T26" s="143">
        <f>[1]биол!U97</f>
        <v>0</v>
      </c>
      <c r="U26" s="143">
        <f>[1]биол!V97</f>
        <v>0</v>
      </c>
      <c r="V26" s="143">
        <f>[1]биол!W97</f>
        <v>0</v>
      </c>
      <c r="W26" s="143">
        <f>[1]биол!X97</f>
        <v>0</v>
      </c>
      <c r="X26" s="143">
        <f>[1]биол!Y97</f>
        <v>0</v>
      </c>
      <c r="Y26" s="143">
        <f>[1]биол!Z97</f>
        <v>0</v>
      </c>
      <c r="Z26" s="143">
        <f>[1]биол!AA97</f>
        <v>0</v>
      </c>
      <c r="AA26" s="143">
        <f>[1]биол!AB97</f>
        <v>0</v>
      </c>
      <c r="AB26" s="143">
        <f>[1]биол!AC97</f>
        <v>12.355555555555556</v>
      </c>
    </row>
    <row r="27" spans="1:28" ht="20.100000000000001" customHeight="1" x14ac:dyDescent="0.3">
      <c r="A27" s="134"/>
      <c r="B27" s="142" t="s">
        <v>14</v>
      </c>
      <c r="C27" s="143">
        <f>[1]физика!D97</f>
        <v>8.0833333333333339</v>
      </c>
      <c r="D27" s="143">
        <f>[1]физика!E97</f>
        <v>8</v>
      </c>
      <c r="E27" s="143">
        <f>[1]физика!F97</f>
        <v>11.153846153846153</v>
      </c>
      <c r="F27" s="143">
        <f>[1]физика!G97</f>
        <v>11.428571428571429</v>
      </c>
      <c r="G27" s="143">
        <f>[1]физика!H97</f>
        <v>10.199999999999999</v>
      </c>
      <c r="H27" s="143">
        <f>[1]физика!I97</f>
        <v>0</v>
      </c>
      <c r="I27" s="143">
        <f>[1]физика!J97</f>
        <v>0</v>
      </c>
      <c r="J27" s="143">
        <f>[1]физика!K97</f>
        <v>0</v>
      </c>
      <c r="K27" s="143">
        <f>[1]физика!L97</f>
        <v>0</v>
      </c>
      <c r="L27" s="143">
        <f>[1]физика!M97</f>
        <v>0</v>
      </c>
      <c r="M27" s="143">
        <f>[1]физика!N97</f>
        <v>0</v>
      </c>
      <c r="N27" s="143">
        <f>[1]физика!O97</f>
        <v>0</v>
      </c>
      <c r="O27" s="143">
        <f>[1]физика!P97</f>
        <v>0</v>
      </c>
      <c r="P27" s="143">
        <f>[1]физика!Q97</f>
        <v>0</v>
      </c>
      <c r="Q27" s="143">
        <f>[1]физика!R97</f>
        <v>0</v>
      </c>
      <c r="R27" s="143">
        <f>[1]физика!S97</f>
        <v>0</v>
      </c>
      <c r="S27" s="143">
        <f>[1]физика!T97</f>
        <v>0</v>
      </c>
      <c r="T27" s="143">
        <f>[1]физика!U97</f>
        <v>0</v>
      </c>
      <c r="U27" s="143">
        <f>[1]физика!V97</f>
        <v>0</v>
      </c>
      <c r="V27" s="143">
        <f>[1]физика!W97</f>
        <v>0</v>
      </c>
      <c r="W27" s="143">
        <f>[1]физика!X97</f>
        <v>0</v>
      </c>
      <c r="X27" s="143">
        <f>[1]физика!Y97</f>
        <v>0</v>
      </c>
      <c r="Y27" s="143">
        <f>[1]физика!Z97</f>
        <v>0</v>
      </c>
      <c r="Z27" s="143">
        <f>[1]физика!AA97</f>
        <v>0</v>
      </c>
      <c r="AA27" s="143">
        <f>[1]физика!AB97</f>
        <v>0</v>
      </c>
      <c r="AB27" s="143">
        <f>[1]физика!AC97</f>
        <v>9.7731501831501841</v>
      </c>
    </row>
    <row r="28" spans="1:28" ht="20.100000000000001" customHeight="1" x14ac:dyDescent="0.3">
      <c r="A28" s="134"/>
      <c r="B28" s="142" t="s">
        <v>15</v>
      </c>
      <c r="C28" s="143">
        <f>[1]химия!D97</f>
        <v>16.5</v>
      </c>
      <c r="D28" s="143">
        <f>[1]химия!E97</f>
        <v>19.5</v>
      </c>
      <c r="E28" s="143">
        <f>[1]химия!F97</f>
        <v>13</v>
      </c>
      <c r="F28" s="143">
        <f>[1]химия!G97</f>
        <v>19</v>
      </c>
      <c r="G28" s="143">
        <f>[1]химия!H97</f>
        <v>17</v>
      </c>
      <c r="H28" s="143">
        <f>[1]химия!I97</f>
        <v>0</v>
      </c>
      <c r="I28" s="143">
        <f>[1]химия!J97</f>
        <v>0</v>
      </c>
      <c r="J28" s="143">
        <f>[1]химия!K97</f>
        <v>0</v>
      </c>
      <c r="K28" s="143">
        <f>[1]химия!L97</f>
        <v>0</v>
      </c>
      <c r="L28" s="143">
        <f>[1]химия!M97</f>
        <v>0</v>
      </c>
      <c r="M28" s="143">
        <f>[1]химия!N97</f>
        <v>0</v>
      </c>
      <c r="N28" s="143">
        <f>[1]химия!O97</f>
        <v>0</v>
      </c>
      <c r="O28" s="143">
        <f>[1]химия!P97</f>
        <v>0</v>
      </c>
      <c r="P28" s="143">
        <f>[1]химия!Q97</f>
        <v>0</v>
      </c>
      <c r="Q28" s="143">
        <f>[1]химия!R97</f>
        <v>0</v>
      </c>
      <c r="R28" s="143">
        <f>[1]химия!S97</f>
        <v>0</v>
      </c>
      <c r="S28" s="143">
        <f>[1]химия!T97</f>
        <v>0</v>
      </c>
      <c r="T28" s="143">
        <f>[1]химия!U97</f>
        <v>0</v>
      </c>
      <c r="U28" s="143">
        <f>[1]химия!V97</f>
        <v>0</v>
      </c>
      <c r="V28" s="143">
        <f>[1]химия!W97</f>
        <v>0</v>
      </c>
      <c r="W28" s="143">
        <f>[1]химия!X97</f>
        <v>0</v>
      </c>
      <c r="X28" s="143">
        <f>[1]химия!Y97</f>
        <v>0</v>
      </c>
      <c r="Y28" s="143">
        <f>[1]химия!Z97</f>
        <v>0</v>
      </c>
      <c r="Z28" s="143">
        <f>[1]химия!AA97</f>
        <v>0</v>
      </c>
      <c r="AA28" s="143">
        <f>[1]химия!AB97</f>
        <v>0</v>
      </c>
      <c r="AB28" s="143">
        <f>[1]химия!AC97</f>
        <v>17</v>
      </c>
    </row>
    <row r="29" spans="1:28" ht="20.100000000000001" customHeight="1" x14ac:dyDescent="0.3">
      <c r="A29" s="134"/>
      <c r="B29" s="142" t="s">
        <v>51</v>
      </c>
      <c r="C29" s="143">
        <f>[1]литер!D97</f>
        <v>0</v>
      </c>
      <c r="D29" s="143">
        <f>[1]литер!E97</f>
        <v>0</v>
      </c>
      <c r="E29" s="143">
        <f>[1]литер!F97</f>
        <v>0</v>
      </c>
      <c r="F29" s="143">
        <f>[1]литер!G97</f>
        <v>0</v>
      </c>
      <c r="G29" s="143">
        <f>[1]литер!H97</f>
        <v>0</v>
      </c>
      <c r="H29" s="143">
        <f>[1]литер!I97</f>
        <v>0</v>
      </c>
      <c r="I29" s="143">
        <f>[1]литер!J97</f>
        <v>0</v>
      </c>
      <c r="J29" s="143">
        <f>[1]литер!K97</f>
        <v>0</v>
      </c>
      <c r="K29" s="143">
        <f>[1]литер!L97</f>
        <v>0</v>
      </c>
      <c r="L29" s="143">
        <f>[1]литер!M97</f>
        <v>0</v>
      </c>
      <c r="M29" s="143">
        <f>[1]литер!N97</f>
        <v>0</v>
      </c>
      <c r="N29" s="143">
        <f>[1]литер!O97</f>
        <v>0</v>
      </c>
      <c r="O29" s="143">
        <f>[1]литер!P97</f>
        <v>0</v>
      </c>
      <c r="P29" s="143">
        <f>[1]литер!Q97</f>
        <v>0</v>
      </c>
      <c r="Q29" s="143">
        <f>[1]литер!R97</f>
        <v>0</v>
      </c>
      <c r="R29" s="143">
        <f>[1]литер!S97</f>
        <v>0</v>
      </c>
      <c r="S29" s="143">
        <f>[1]литер!T97</f>
        <v>0</v>
      </c>
      <c r="T29" s="143">
        <f>[1]литер!U97</f>
        <v>0</v>
      </c>
      <c r="U29" s="143">
        <f>[1]литер!V97</f>
        <v>0</v>
      </c>
      <c r="V29" s="143">
        <f>[1]литер!W97</f>
        <v>0</v>
      </c>
      <c r="W29" s="143">
        <f>[1]литер!X97</f>
        <v>0</v>
      </c>
      <c r="X29" s="143">
        <f>[1]литер!Y97</f>
        <v>0</v>
      </c>
      <c r="Y29" s="143">
        <f>[1]литер!Z97</f>
        <v>0</v>
      </c>
      <c r="Z29" s="143">
        <f>[1]литер!AA97</f>
        <v>0</v>
      </c>
      <c r="AA29" s="143">
        <f>[1]литер!AB97</f>
        <v>0</v>
      </c>
      <c r="AB29" s="143">
        <f>'[1]вс. истор'!AC96</f>
        <v>0</v>
      </c>
    </row>
    <row r="30" spans="1:28" ht="20.100000000000001" customHeight="1" x14ac:dyDescent="0.3">
      <c r="A30" s="134"/>
      <c r="B30" s="142" t="s">
        <v>35</v>
      </c>
      <c r="C30" s="143">
        <f>'[1]вс. истор'!D97</f>
        <v>0</v>
      </c>
      <c r="D30" s="143">
        <f>'[1]вс. истор'!E97</f>
        <v>0</v>
      </c>
      <c r="E30" s="143">
        <f>'[1]вс. истор'!F97</f>
        <v>0</v>
      </c>
      <c r="F30" s="143">
        <f>'[1]вс. истор'!G97</f>
        <v>0</v>
      </c>
      <c r="G30" s="143">
        <f>'[1]вс. истор'!H97</f>
        <v>0</v>
      </c>
      <c r="H30" s="143">
        <f>'[1]вс. истор'!I97</f>
        <v>0</v>
      </c>
      <c r="I30" s="143">
        <f>'[1]вс. истор'!J97</f>
        <v>0</v>
      </c>
      <c r="J30" s="143">
        <f>'[1]вс. истор'!K97</f>
        <v>0</v>
      </c>
      <c r="K30" s="143">
        <f>'[1]вс. истор'!L97</f>
        <v>0</v>
      </c>
      <c r="L30" s="143">
        <f>'[1]вс. истор'!M97</f>
        <v>0</v>
      </c>
      <c r="M30" s="143">
        <f>'[1]вс. истор'!N97</f>
        <v>0</v>
      </c>
      <c r="N30" s="143">
        <f>'[1]вс. истор'!O97</f>
        <v>0</v>
      </c>
      <c r="O30" s="143">
        <f>'[1]вс. истор'!P97</f>
        <v>0</v>
      </c>
      <c r="P30" s="143">
        <f>'[1]вс. истор'!Q97</f>
        <v>0</v>
      </c>
      <c r="Q30" s="143">
        <f>'[1]вс. истор'!R97</f>
        <v>0</v>
      </c>
      <c r="R30" s="143">
        <f>'[1]вс. истор'!S97</f>
        <v>0</v>
      </c>
      <c r="S30" s="143">
        <f>'[1]вс. истор'!T97</f>
        <v>0</v>
      </c>
      <c r="T30" s="143">
        <f>'[1]вс. истор'!U97</f>
        <v>0</v>
      </c>
      <c r="U30" s="143">
        <f>'[1]вс. истор'!V97</f>
        <v>0</v>
      </c>
      <c r="V30" s="143">
        <f>'[1]вс. истор'!W97</f>
        <v>0</v>
      </c>
      <c r="W30" s="143">
        <f>'[1]вс. истор'!X97</f>
        <v>0</v>
      </c>
      <c r="X30" s="143">
        <f>'[1]вс. истор'!Y97</f>
        <v>0</v>
      </c>
      <c r="Y30" s="143">
        <f>'[1]вс. истор'!Z97</f>
        <v>0</v>
      </c>
      <c r="Z30" s="143">
        <f>'[1]вс. истор'!AA97</f>
        <v>0</v>
      </c>
      <c r="AA30" s="143">
        <f>'[1]вс. истор'!AB97</f>
        <v>0</v>
      </c>
      <c r="AB30" s="143">
        <v>0</v>
      </c>
    </row>
    <row r="31" spans="1:28" ht="20.100000000000001" customHeight="1" x14ac:dyDescent="0.3">
      <c r="A31" s="134"/>
      <c r="B31" s="142" t="s">
        <v>29</v>
      </c>
      <c r="C31" s="143">
        <f>[1]геогр!D97</f>
        <v>12.444444444444445</v>
      </c>
      <c r="D31" s="143">
        <f>[1]геогр!E97</f>
        <v>14.9</v>
      </c>
      <c r="E31" s="143">
        <f>[1]геогр!F97</f>
        <v>12.777777777777779</v>
      </c>
      <c r="F31" s="143">
        <f>[1]геогр!G97</f>
        <v>14</v>
      </c>
      <c r="G31" s="143">
        <f>[1]геогр!H97</f>
        <v>12.5</v>
      </c>
      <c r="H31" s="143">
        <f>[1]геогр!I97</f>
        <v>0</v>
      </c>
      <c r="I31" s="143">
        <f>[1]геогр!J97</f>
        <v>0</v>
      </c>
      <c r="J31" s="143">
        <f>[1]геогр!K97</f>
        <v>0</v>
      </c>
      <c r="K31" s="143">
        <f>[1]геогр!L97</f>
        <v>0</v>
      </c>
      <c r="L31" s="143">
        <f>[1]геогр!M97</f>
        <v>0</v>
      </c>
      <c r="M31" s="143">
        <f>[1]геогр!N97</f>
        <v>0</v>
      </c>
      <c r="N31" s="143">
        <f>[1]геогр!O97</f>
        <v>0</v>
      </c>
      <c r="O31" s="143">
        <f>[1]геогр!P97</f>
        <v>0</v>
      </c>
      <c r="P31" s="143">
        <f>[1]геогр!Q97</f>
        <v>0</v>
      </c>
      <c r="Q31" s="143">
        <f>[1]геогр!R97</f>
        <v>0</v>
      </c>
      <c r="R31" s="143">
        <f>[1]геогр!S97</f>
        <v>0</v>
      </c>
      <c r="S31" s="143">
        <f>[1]геогр!T97</f>
        <v>0</v>
      </c>
      <c r="T31" s="143">
        <f>[1]геогр!U97</f>
        <v>0</v>
      </c>
      <c r="U31" s="143">
        <f>[1]геогр!V97</f>
        <v>0</v>
      </c>
      <c r="V31" s="143">
        <f>[1]геогр!W97</f>
        <v>0</v>
      </c>
      <c r="W31" s="143">
        <f>[1]геогр!X97</f>
        <v>0</v>
      </c>
      <c r="X31" s="143">
        <f>[1]геогр!Y97</f>
        <v>0</v>
      </c>
      <c r="Y31" s="143">
        <f>[1]геогр!Z97</f>
        <v>0</v>
      </c>
      <c r="Z31" s="143">
        <f>[1]геогр!AA97</f>
        <v>0</v>
      </c>
      <c r="AA31" s="143">
        <f>[1]геогр!AB97</f>
        <v>0</v>
      </c>
      <c r="AB31" s="143">
        <f>[1]геогр!AC97</f>
        <v>13.324444444444444</v>
      </c>
    </row>
    <row r="32" spans="1:28" ht="20.100000000000001" customHeight="1" x14ac:dyDescent="0.3">
      <c r="A32" s="134"/>
      <c r="B32" s="142" t="s">
        <v>52</v>
      </c>
      <c r="C32" s="143">
        <f>'[1]иностр яз'!D97</f>
        <v>17.333333333333332</v>
      </c>
      <c r="D32" s="143">
        <f>'[1]иностр яз'!E97</f>
        <v>17.75</v>
      </c>
      <c r="E32" s="143">
        <f>'[1]иностр яз'!F97</f>
        <v>21</v>
      </c>
      <c r="F32" s="143">
        <f>'[1]иностр яз'!G97</f>
        <v>17.2</v>
      </c>
      <c r="G32" s="143">
        <f>'[1]иностр яз'!H97</f>
        <v>18.399999999999999</v>
      </c>
      <c r="H32" s="143">
        <f>'[1]иностр яз'!I97</f>
        <v>0</v>
      </c>
      <c r="I32" s="143">
        <f>'[1]иностр яз'!J97</f>
        <v>0</v>
      </c>
      <c r="J32" s="143">
        <f>'[1]иностр яз'!K97</f>
        <v>0</v>
      </c>
      <c r="K32" s="143">
        <f>'[1]иностр яз'!L97</f>
        <v>0</v>
      </c>
      <c r="L32" s="143">
        <f>'[1]иностр яз'!M97</f>
        <v>0</v>
      </c>
      <c r="M32" s="143">
        <f>'[1]иностр яз'!N97</f>
        <v>0</v>
      </c>
      <c r="N32" s="143">
        <f>'[1]иностр яз'!O97</f>
        <v>0</v>
      </c>
      <c r="O32" s="143">
        <f>'[1]иностр яз'!P97</f>
        <v>0</v>
      </c>
      <c r="P32" s="143">
        <f>'[1]иностр яз'!Q97</f>
        <v>0</v>
      </c>
      <c r="Q32" s="143">
        <f>'[1]иностр яз'!R97</f>
        <v>0</v>
      </c>
      <c r="R32" s="143">
        <f>'[1]иностр яз'!S97</f>
        <v>0</v>
      </c>
      <c r="S32" s="143">
        <f>'[1]иностр яз'!T97</f>
        <v>0</v>
      </c>
      <c r="T32" s="143">
        <f>'[1]иностр яз'!U97</f>
        <v>0</v>
      </c>
      <c r="U32" s="143">
        <f>'[1]иностр яз'!V97</f>
        <v>0</v>
      </c>
      <c r="V32" s="143">
        <f>'[1]иностр яз'!W97</f>
        <v>0</v>
      </c>
      <c r="W32" s="143">
        <f>'[1]иностр яз'!X97</f>
        <v>0</v>
      </c>
      <c r="X32" s="143">
        <f>'[1]иностр яз'!Y97</f>
        <v>0</v>
      </c>
      <c r="Y32" s="143">
        <f>'[1]иностр яз'!Z97</f>
        <v>0</v>
      </c>
      <c r="Z32" s="143">
        <f>'[1]иностр яз'!AA97</f>
        <v>0</v>
      </c>
      <c r="AA32" s="143">
        <f>'[1]иностр яз'!AB97</f>
        <v>0</v>
      </c>
      <c r="AB32" s="143">
        <f>'[1]иностр яз'!AC97</f>
        <v>18.336666666666666</v>
      </c>
    </row>
    <row r="33" spans="1:28" ht="32.25" x14ac:dyDescent="0.3">
      <c r="A33" s="134"/>
      <c r="B33" s="144" t="s">
        <v>53</v>
      </c>
      <c r="C33" s="145">
        <f>SUM(C26:C32)/SUM(C34:C40)</f>
        <v>13.361111111111111</v>
      </c>
      <c r="D33" s="145">
        <f>SUM(D26:D32)/SUMIF(D34:D40,1,D34:D40)</f>
        <v>14.680000000000001</v>
      </c>
      <c r="E33" s="145">
        <f t="shared" ref="E33:AB33" si="0">SUM(E26:E32)/SUMIF(E34:E40,1,E34:E40)</f>
        <v>13.877991452991456</v>
      </c>
      <c r="F33" s="145">
        <f t="shared" si="0"/>
        <v>14.825714285714287</v>
      </c>
      <c r="G33" s="145">
        <f t="shared" si="0"/>
        <v>14.044999999999998</v>
      </c>
      <c r="H33" s="145" t="e">
        <f t="shared" si="0"/>
        <v>#DIV/0!</v>
      </c>
      <c r="I33" s="145" t="e">
        <f t="shared" si="0"/>
        <v>#DIV/0!</v>
      </c>
      <c r="J33" s="145" t="e">
        <f t="shared" si="0"/>
        <v>#DIV/0!</v>
      </c>
      <c r="K33" s="145" t="e">
        <f t="shared" si="0"/>
        <v>#DIV/0!</v>
      </c>
      <c r="L33" s="145" t="e">
        <f t="shared" si="0"/>
        <v>#DIV/0!</v>
      </c>
      <c r="M33" s="145" t="e">
        <f t="shared" si="0"/>
        <v>#DIV/0!</v>
      </c>
      <c r="N33" s="145" t="e">
        <f t="shared" si="0"/>
        <v>#DIV/0!</v>
      </c>
      <c r="O33" s="145" t="e">
        <f t="shared" si="0"/>
        <v>#DIV/0!</v>
      </c>
      <c r="P33" s="145" t="e">
        <f t="shared" si="0"/>
        <v>#DIV/0!</v>
      </c>
      <c r="Q33" s="145" t="e">
        <f t="shared" si="0"/>
        <v>#DIV/0!</v>
      </c>
      <c r="R33" s="145" t="e">
        <f t="shared" si="0"/>
        <v>#DIV/0!</v>
      </c>
      <c r="S33" s="145" t="e">
        <f t="shared" si="0"/>
        <v>#DIV/0!</v>
      </c>
      <c r="T33" s="145" t="e">
        <f t="shared" si="0"/>
        <v>#DIV/0!</v>
      </c>
      <c r="U33" s="145" t="e">
        <f t="shared" si="0"/>
        <v>#DIV/0!</v>
      </c>
      <c r="V33" s="145" t="e">
        <f t="shared" si="0"/>
        <v>#DIV/0!</v>
      </c>
      <c r="W33" s="145" t="e">
        <f t="shared" si="0"/>
        <v>#DIV/0!</v>
      </c>
      <c r="X33" s="145" t="e">
        <f t="shared" si="0"/>
        <v>#DIV/0!</v>
      </c>
      <c r="Y33" s="145" t="e">
        <f t="shared" si="0"/>
        <v>#DIV/0!</v>
      </c>
      <c r="Z33" s="145" t="e">
        <f t="shared" si="0"/>
        <v>#DIV/0!</v>
      </c>
      <c r="AA33" s="145" t="e">
        <f t="shared" si="0"/>
        <v>#DIV/0!</v>
      </c>
      <c r="AB33" s="145">
        <f t="shared" si="0"/>
        <v>14.157963369963369</v>
      </c>
    </row>
    <row r="34" spans="1:28" ht="20.25" hidden="1" x14ac:dyDescent="0.3">
      <c r="A34" s="146"/>
      <c r="B34" s="147"/>
      <c r="C34" s="148">
        <f t="shared" ref="C34:AB40" si="1">IF(C26=0,0,1)</f>
        <v>1</v>
      </c>
      <c r="D34" s="148">
        <f t="shared" si="1"/>
        <v>1</v>
      </c>
      <c r="E34" s="148">
        <f t="shared" si="1"/>
        <v>1</v>
      </c>
      <c r="F34" s="148">
        <f t="shared" si="1"/>
        <v>1</v>
      </c>
      <c r="G34" s="148">
        <f t="shared" si="1"/>
        <v>1</v>
      </c>
      <c r="H34" s="148">
        <f t="shared" si="1"/>
        <v>0</v>
      </c>
      <c r="I34" s="148">
        <f t="shared" si="1"/>
        <v>0</v>
      </c>
      <c r="J34" s="148">
        <f t="shared" si="1"/>
        <v>0</v>
      </c>
      <c r="K34" s="148">
        <f t="shared" si="1"/>
        <v>0</v>
      </c>
      <c r="L34" s="148">
        <f t="shared" si="1"/>
        <v>0</v>
      </c>
      <c r="M34" s="148">
        <f t="shared" si="1"/>
        <v>0</v>
      </c>
      <c r="N34" s="148">
        <f t="shared" si="1"/>
        <v>0</v>
      </c>
      <c r="O34" s="148">
        <f t="shared" si="1"/>
        <v>0</v>
      </c>
      <c r="P34" s="148">
        <f t="shared" si="1"/>
        <v>0</v>
      </c>
      <c r="Q34" s="148">
        <f t="shared" si="1"/>
        <v>0</v>
      </c>
      <c r="R34" s="148">
        <f t="shared" si="1"/>
        <v>0</v>
      </c>
      <c r="S34" s="148">
        <f t="shared" si="1"/>
        <v>0</v>
      </c>
      <c r="T34" s="148">
        <f t="shared" si="1"/>
        <v>0</v>
      </c>
      <c r="U34" s="148">
        <f t="shared" si="1"/>
        <v>0</v>
      </c>
      <c r="V34" s="148">
        <f t="shared" si="1"/>
        <v>0</v>
      </c>
      <c r="W34" s="148">
        <f t="shared" si="1"/>
        <v>0</v>
      </c>
      <c r="X34" s="148">
        <f t="shared" si="1"/>
        <v>0</v>
      </c>
      <c r="Y34" s="148">
        <f t="shared" si="1"/>
        <v>0</v>
      </c>
      <c r="Z34" s="148">
        <f t="shared" si="1"/>
        <v>0</v>
      </c>
      <c r="AA34" s="148">
        <f t="shared" si="1"/>
        <v>0</v>
      </c>
      <c r="AB34" s="148">
        <f t="shared" si="1"/>
        <v>1</v>
      </c>
    </row>
    <row r="35" spans="1:28" ht="20.25" hidden="1" x14ac:dyDescent="0.3">
      <c r="A35" s="146"/>
      <c r="B35" s="147"/>
      <c r="C35" s="148">
        <f t="shared" si="1"/>
        <v>1</v>
      </c>
      <c r="D35" s="148">
        <f t="shared" si="1"/>
        <v>1</v>
      </c>
      <c r="E35" s="148">
        <f t="shared" si="1"/>
        <v>1</v>
      </c>
      <c r="F35" s="148">
        <f t="shared" si="1"/>
        <v>1</v>
      </c>
      <c r="G35" s="148">
        <f t="shared" si="1"/>
        <v>1</v>
      </c>
      <c r="H35" s="148">
        <f t="shared" si="1"/>
        <v>0</v>
      </c>
      <c r="I35" s="148">
        <f t="shared" si="1"/>
        <v>0</v>
      </c>
      <c r="J35" s="148">
        <f t="shared" si="1"/>
        <v>0</v>
      </c>
      <c r="K35" s="148">
        <f t="shared" si="1"/>
        <v>0</v>
      </c>
      <c r="L35" s="148">
        <f t="shared" si="1"/>
        <v>0</v>
      </c>
      <c r="M35" s="148">
        <f t="shared" si="1"/>
        <v>0</v>
      </c>
      <c r="N35" s="148">
        <f t="shared" si="1"/>
        <v>0</v>
      </c>
      <c r="O35" s="148">
        <f t="shared" si="1"/>
        <v>0</v>
      </c>
      <c r="P35" s="148">
        <f t="shared" si="1"/>
        <v>0</v>
      </c>
      <c r="Q35" s="148">
        <f t="shared" si="1"/>
        <v>0</v>
      </c>
      <c r="R35" s="148">
        <f t="shared" si="1"/>
        <v>0</v>
      </c>
      <c r="S35" s="148">
        <f t="shared" si="1"/>
        <v>0</v>
      </c>
      <c r="T35" s="148">
        <f t="shared" si="1"/>
        <v>0</v>
      </c>
      <c r="U35" s="148">
        <f t="shared" si="1"/>
        <v>0</v>
      </c>
      <c r="V35" s="148">
        <f t="shared" si="1"/>
        <v>0</v>
      </c>
      <c r="W35" s="148">
        <f t="shared" si="1"/>
        <v>0</v>
      </c>
      <c r="X35" s="148">
        <f t="shared" si="1"/>
        <v>0</v>
      </c>
      <c r="Y35" s="148">
        <f t="shared" si="1"/>
        <v>0</v>
      </c>
      <c r="Z35" s="148">
        <f t="shared" si="1"/>
        <v>0</v>
      </c>
      <c r="AA35" s="148">
        <f t="shared" si="1"/>
        <v>0</v>
      </c>
      <c r="AB35" s="148">
        <f t="shared" si="1"/>
        <v>1</v>
      </c>
    </row>
    <row r="36" spans="1:28" ht="20.25" hidden="1" x14ac:dyDescent="0.3">
      <c r="A36" s="146"/>
      <c r="B36" s="147"/>
      <c r="C36" s="148">
        <f t="shared" si="1"/>
        <v>1</v>
      </c>
      <c r="D36" s="148">
        <f t="shared" si="1"/>
        <v>1</v>
      </c>
      <c r="E36" s="148">
        <f t="shared" si="1"/>
        <v>1</v>
      </c>
      <c r="F36" s="148">
        <f t="shared" si="1"/>
        <v>1</v>
      </c>
      <c r="G36" s="148">
        <f t="shared" si="1"/>
        <v>1</v>
      </c>
      <c r="H36" s="148">
        <f t="shared" si="1"/>
        <v>0</v>
      </c>
      <c r="I36" s="148">
        <f t="shared" si="1"/>
        <v>0</v>
      </c>
      <c r="J36" s="148">
        <f t="shared" si="1"/>
        <v>0</v>
      </c>
      <c r="K36" s="148">
        <f t="shared" si="1"/>
        <v>0</v>
      </c>
      <c r="L36" s="148">
        <f t="shared" si="1"/>
        <v>0</v>
      </c>
      <c r="M36" s="148">
        <f t="shared" si="1"/>
        <v>0</v>
      </c>
      <c r="N36" s="148">
        <f t="shared" si="1"/>
        <v>0</v>
      </c>
      <c r="O36" s="148">
        <f t="shared" si="1"/>
        <v>0</v>
      </c>
      <c r="P36" s="148">
        <f t="shared" si="1"/>
        <v>0</v>
      </c>
      <c r="Q36" s="148">
        <f t="shared" si="1"/>
        <v>0</v>
      </c>
      <c r="R36" s="148">
        <f t="shared" si="1"/>
        <v>0</v>
      </c>
      <c r="S36" s="148">
        <f t="shared" si="1"/>
        <v>0</v>
      </c>
      <c r="T36" s="148">
        <f t="shared" si="1"/>
        <v>0</v>
      </c>
      <c r="U36" s="148">
        <f t="shared" si="1"/>
        <v>0</v>
      </c>
      <c r="V36" s="148">
        <f t="shared" si="1"/>
        <v>0</v>
      </c>
      <c r="W36" s="148">
        <f t="shared" si="1"/>
        <v>0</v>
      </c>
      <c r="X36" s="148">
        <f t="shared" si="1"/>
        <v>0</v>
      </c>
      <c r="Y36" s="148">
        <f t="shared" si="1"/>
        <v>0</v>
      </c>
      <c r="Z36" s="148">
        <f t="shared" si="1"/>
        <v>0</v>
      </c>
      <c r="AA36" s="148">
        <f t="shared" si="1"/>
        <v>0</v>
      </c>
      <c r="AB36" s="148">
        <f t="shared" si="1"/>
        <v>1</v>
      </c>
    </row>
    <row r="37" spans="1:28" ht="20.25" hidden="1" x14ac:dyDescent="0.3">
      <c r="A37" s="146"/>
      <c r="B37" s="147"/>
      <c r="C37" s="148">
        <f t="shared" si="1"/>
        <v>0</v>
      </c>
      <c r="D37" s="148">
        <f t="shared" si="1"/>
        <v>0</v>
      </c>
      <c r="E37" s="148">
        <f t="shared" si="1"/>
        <v>0</v>
      </c>
      <c r="F37" s="148">
        <f t="shared" si="1"/>
        <v>0</v>
      </c>
      <c r="G37" s="148">
        <f t="shared" si="1"/>
        <v>0</v>
      </c>
      <c r="H37" s="148">
        <f t="shared" si="1"/>
        <v>0</v>
      </c>
      <c r="I37" s="148">
        <f t="shared" si="1"/>
        <v>0</v>
      </c>
      <c r="J37" s="148">
        <f t="shared" si="1"/>
        <v>0</v>
      </c>
      <c r="K37" s="148">
        <f t="shared" si="1"/>
        <v>0</v>
      </c>
      <c r="L37" s="148">
        <f t="shared" si="1"/>
        <v>0</v>
      </c>
      <c r="M37" s="148">
        <f t="shared" si="1"/>
        <v>0</v>
      </c>
      <c r="N37" s="148">
        <f t="shared" si="1"/>
        <v>0</v>
      </c>
      <c r="O37" s="148">
        <f t="shared" si="1"/>
        <v>0</v>
      </c>
      <c r="P37" s="148">
        <f t="shared" si="1"/>
        <v>0</v>
      </c>
      <c r="Q37" s="148">
        <f t="shared" si="1"/>
        <v>0</v>
      </c>
      <c r="R37" s="148">
        <f t="shared" si="1"/>
        <v>0</v>
      </c>
      <c r="S37" s="148">
        <f t="shared" si="1"/>
        <v>0</v>
      </c>
      <c r="T37" s="148">
        <f t="shared" si="1"/>
        <v>0</v>
      </c>
      <c r="U37" s="148">
        <f t="shared" si="1"/>
        <v>0</v>
      </c>
      <c r="V37" s="148">
        <f t="shared" si="1"/>
        <v>0</v>
      </c>
      <c r="W37" s="148">
        <f t="shared" si="1"/>
        <v>0</v>
      </c>
      <c r="X37" s="148">
        <f t="shared" si="1"/>
        <v>0</v>
      </c>
      <c r="Y37" s="148">
        <f t="shared" si="1"/>
        <v>0</v>
      </c>
      <c r="Z37" s="148">
        <f t="shared" si="1"/>
        <v>0</v>
      </c>
      <c r="AA37" s="148">
        <f t="shared" si="1"/>
        <v>0</v>
      </c>
      <c r="AB37" s="148">
        <f t="shared" si="1"/>
        <v>0</v>
      </c>
    </row>
    <row r="38" spans="1:28" ht="20.25" hidden="1" x14ac:dyDescent="0.3">
      <c r="C38" s="148">
        <f t="shared" si="1"/>
        <v>0</v>
      </c>
      <c r="D38" s="148">
        <f t="shared" si="1"/>
        <v>0</v>
      </c>
      <c r="E38" s="148">
        <f t="shared" si="1"/>
        <v>0</v>
      </c>
      <c r="F38" s="148">
        <f t="shared" si="1"/>
        <v>0</v>
      </c>
      <c r="G38" s="148">
        <f t="shared" si="1"/>
        <v>0</v>
      </c>
      <c r="H38" s="148">
        <f t="shared" si="1"/>
        <v>0</v>
      </c>
      <c r="I38" s="148">
        <f t="shared" si="1"/>
        <v>0</v>
      </c>
      <c r="J38" s="148">
        <f t="shared" si="1"/>
        <v>0</v>
      </c>
      <c r="K38" s="148">
        <f t="shared" si="1"/>
        <v>0</v>
      </c>
      <c r="L38" s="148">
        <f t="shared" si="1"/>
        <v>0</v>
      </c>
      <c r="M38" s="148">
        <f t="shared" si="1"/>
        <v>0</v>
      </c>
      <c r="N38" s="148">
        <f t="shared" si="1"/>
        <v>0</v>
      </c>
      <c r="O38" s="148">
        <f t="shared" si="1"/>
        <v>0</v>
      </c>
      <c r="P38" s="148">
        <f t="shared" si="1"/>
        <v>0</v>
      </c>
      <c r="Q38" s="148">
        <f t="shared" si="1"/>
        <v>0</v>
      </c>
      <c r="R38" s="148">
        <f t="shared" si="1"/>
        <v>0</v>
      </c>
      <c r="S38" s="148">
        <f t="shared" si="1"/>
        <v>0</v>
      </c>
      <c r="T38" s="148">
        <f t="shared" si="1"/>
        <v>0</v>
      </c>
      <c r="U38" s="148">
        <f t="shared" si="1"/>
        <v>0</v>
      </c>
      <c r="V38" s="148">
        <f t="shared" si="1"/>
        <v>0</v>
      </c>
      <c r="W38" s="148">
        <f t="shared" si="1"/>
        <v>0</v>
      </c>
      <c r="X38" s="148">
        <f t="shared" si="1"/>
        <v>0</v>
      </c>
      <c r="Y38" s="148">
        <f t="shared" si="1"/>
        <v>0</v>
      </c>
      <c r="Z38" s="148">
        <f t="shared" si="1"/>
        <v>0</v>
      </c>
      <c r="AA38" s="148">
        <f t="shared" si="1"/>
        <v>0</v>
      </c>
      <c r="AB38" s="148">
        <f t="shared" si="1"/>
        <v>0</v>
      </c>
    </row>
    <row r="39" spans="1:28" ht="20.25" hidden="1" x14ac:dyDescent="0.3">
      <c r="C39" s="148">
        <f t="shared" si="1"/>
        <v>1</v>
      </c>
      <c r="D39" s="148">
        <f t="shared" si="1"/>
        <v>1</v>
      </c>
      <c r="E39" s="148">
        <f t="shared" si="1"/>
        <v>1</v>
      </c>
      <c r="F39" s="148">
        <f t="shared" si="1"/>
        <v>1</v>
      </c>
      <c r="G39" s="148">
        <f t="shared" si="1"/>
        <v>1</v>
      </c>
      <c r="H39" s="148">
        <f t="shared" si="1"/>
        <v>0</v>
      </c>
      <c r="I39" s="148">
        <f t="shared" si="1"/>
        <v>0</v>
      </c>
      <c r="J39" s="148">
        <f t="shared" si="1"/>
        <v>0</v>
      </c>
      <c r="K39" s="148">
        <f t="shared" si="1"/>
        <v>0</v>
      </c>
      <c r="L39" s="148">
        <f t="shared" si="1"/>
        <v>0</v>
      </c>
      <c r="M39" s="148">
        <f t="shared" si="1"/>
        <v>0</v>
      </c>
      <c r="N39" s="148">
        <f t="shared" si="1"/>
        <v>0</v>
      </c>
      <c r="O39" s="148">
        <f t="shared" si="1"/>
        <v>0</v>
      </c>
      <c r="P39" s="148">
        <f t="shared" si="1"/>
        <v>0</v>
      </c>
      <c r="Q39" s="148">
        <f t="shared" si="1"/>
        <v>0</v>
      </c>
      <c r="R39" s="148">
        <f t="shared" si="1"/>
        <v>0</v>
      </c>
      <c r="S39" s="148">
        <f t="shared" si="1"/>
        <v>0</v>
      </c>
      <c r="T39" s="148">
        <f t="shared" si="1"/>
        <v>0</v>
      </c>
      <c r="U39" s="148">
        <f t="shared" si="1"/>
        <v>0</v>
      </c>
      <c r="V39" s="148">
        <f t="shared" si="1"/>
        <v>0</v>
      </c>
      <c r="W39" s="148">
        <f t="shared" si="1"/>
        <v>0</v>
      </c>
      <c r="X39" s="148">
        <f t="shared" si="1"/>
        <v>0</v>
      </c>
      <c r="Y39" s="148">
        <f t="shared" si="1"/>
        <v>0</v>
      </c>
      <c r="Z39" s="148">
        <f t="shared" si="1"/>
        <v>0</v>
      </c>
      <c r="AA39" s="148">
        <f t="shared" si="1"/>
        <v>0</v>
      </c>
      <c r="AB39" s="148">
        <f t="shared" si="1"/>
        <v>1</v>
      </c>
    </row>
    <row r="40" spans="1:28" ht="20.25" hidden="1" x14ac:dyDescent="0.3">
      <c r="C40" s="148">
        <f t="shared" si="1"/>
        <v>1</v>
      </c>
      <c r="D40" s="148">
        <f t="shared" si="1"/>
        <v>1</v>
      </c>
      <c r="E40" s="148">
        <f t="shared" si="1"/>
        <v>1</v>
      </c>
      <c r="F40" s="148">
        <f t="shared" si="1"/>
        <v>1</v>
      </c>
      <c r="G40" s="148">
        <f t="shared" si="1"/>
        <v>1</v>
      </c>
      <c r="H40" s="148">
        <f t="shared" si="1"/>
        <v>0</v>
      </c>
      <c r="I40" s="148">
        <f t="shared" si="1"/>
        <v>0</v>
      </c>
      <c r="J40" s="148">
        <f t="shared" si="1"/>
        <v>0</v>
      </c>
      <c r="K40" s="148">
        <f t="shared" si="1"/>
        <v>0</v>
      </c>
      <c r="L40" s="148">
        <f t="shared" si="1"/>
        <v>0</v>
      </c>
      <c r="M40" s="148">
        <f t="shared" si="1"/>
        <v>0</v>
      </c>
      <c r="N40" s="148">
        <f t="shared" si="1"/>
        <v>0</v>
      </c>
      <c r="O40" s="148">
        <f t="shared" si="1"/>
        <v>0</v>
      </c>
      <c r="P40" s="148">
        <f t="shared" si="1"/>
        <v>0</v>
      </c>
      <c r="Q40" s="148">
        <f t="shared" si="1"/>
        <v>0</v>
      </c>
      <c r="R40" s="148">
        <f t="shared" si="1"/>
        <v>0</v>
      </c>
      <c r="S40" s="148">
        <f t="shared" si="1"/>
        <v>0</v>
      </c>
      <c r="T40" s="148">
        <f t="shared" si="1"/>
        <v>0</v>
      </c>
      <c r="U40" s="148">
        <f t="shared" si="1"/>
        <v>0</v>
      </c>
      <c r="V40" s="148">
        <f t="shared" si="1"/>
        <v>0</v>
      </c>
      <c r="W40" s="148">
        <f t="shared" si="1"/>
        <v>0</v>
      </c>
      <c r="X40" s="148">
        <f t="shared" si="1"/>
        <v>0</v>
      </c>
      <c r="Y40" s="148">
        <f t="shared" si="1"/>
        <v>0</v>
      </c>
      <c r="Z40" s="148">
        <f t="shared" si="1"/>
        <v>0</v>
      </c>
      <c r="AA40" s="148">
        <f t="shared" si="1"/>
        <v>0</v>
      </c>
      <c r="AB40" s="148">
        <f t="shared" si="1"/>
        <v>1</v>
      </c>
    </row>
    <row r="41" spans="1:28" ht="20.25" x14ac:dyDescent="0.3">
      <c r="B41" s="125"/>
      <c r="C41" s="151"/>
    </row>
    <row r="42" spans="1:28" x14ac:dyDescent="0.3">
      <c r="C42" s="152"/>
      <c r="E42" s="149"/>
      <c r="F42" s="149"/>
      <c r="G42" s="149"/>
      <c r="H42" s="149"/>
      <c r="I42" s="149"/>
      <c r="J42" s="149"/>
      <c r="K42" s="149"/>
    </row>
    <row r="43" spans="1:28" x14ac:dyDescent="0.3">
      <c r="C43" s="152"/>
    </row>
    <row r="44" spans="1:28" x14ac:dyDescent="0.3">
      <c r="C44" s="152"/>
    </row>
  </sheetData>
  <mergeCells count="2">
    <mergeCell ref="A20:AB20"/>
    <mergeCell ref="A2:AB2"/>
  </mergeCells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1"/>
  <sheetViews>
    <sheetView topLeftCell="A98" workbookViewId="0">
      <selection activeCell="H116" sqref="H116:H117"/>
    </sheetView>
  </sheetViews>
  <sheetFormatPr defaultRowHeight="15.75" x14ac:dyDescent="0.25"/>
  <cols>
    <col min="1" max="1" width="4.28515625" style="188" customWidth="1"/>
    <col min="2" max="2" width="6.28515625" style="188" customWidth="1"/>
    <col min="3" max="3" width="25.28515625" style="189" customWidth="1"/>
    <col min="4" max="4" width="10" style="188" customWidth="1"/>
    <col min="5" max="5" width="9.5703125" style="188" customWidth="1"/>
    <col min="6" max="6" width="9.140625" style="156" customWidth="1"/>
    <col min="7" max="7" width="10.5703125" style="188" customWidth="1"/>
    <col min="8" max="8" width="10.140625" style="188" customWidth="1"/>
    <col min="9" max="9" width="5" style="190" hidden="1" customWidth="1"/>
    <col min="10" max="13" width="6.140625" style="190" hidden="1" customWidth="1"/>
    <col min="14" max="14" width="5.42578125" style="190" hidden="1" customWidth="1"/>
    <col min="15" max="15" width="5.28515625" style="190" hidden="1" customWidth="1"/>
    <col min="16" max="16" width="5.85546875" style="190" hidden="1" customWidth="1"/>
    <col min="17" max="25" width="5.28515625" style="190" hidden="1" customWidth="1"/>
    <col min="26" max="26" width="6" style="190" hidden="1" customWidth="1"/>
    <col min="27" max="27" width="5.85546875" style="190" hidden="1" customWidth="1"/>
    <col min="28" max="28" width="6.42578125" style="190" hidden="1" customWidth="1"/>
    <col min="29" max="29" width="15.28515625" style="188" customWidth="1"/>
    <col min="30" max="30" width="5.7109375" style="156" hidden="1" customWidth="1"/>
    <col min="31" max="49" width="3.7109375" style="156" hidden="1" customWidth="1"/>
    <col min="50" max="55" width="3.7109375" style="157" hidden="1" customWidth="1"/>
    <col min="56" max="256" width="9.140625" style="156"/>
    <col min="257" max="257" width="4.28515625" style="156" customWidth="1"/>
    <col min="258" max="258" width="6.28515625" style="156" customWidth="1"/>
    <col min="259" max="259" width="25.28515625" style="156" customWidth="1"/>
    <col min="260" max="261" width="6.140625" style="156" customWidth="1"/>
    <col min="262" max="262" width="6.5703125" style="156" bestFit="1" customWidth="1"/>
    <col min="263" max="263" width="5.42578125" style="156" customWidth="1"/>
    <col min="264" max="264" width="6.140625" style="156" customWidth="1"/>
    <col min="265" max="265" width="5" style="156" bestFit="1" customWidth="1"/>
    <col min="266" max="269" width="6.140625" style="156" customWidth="1"/>
    <col min="270" max="270" width="5.42578125" style="156" customWidth="1"/>
    <col min="271" max="271" width="5.28515625" style="156" customWidth="1"/>
    <col min="272" max="272" width="5.85546875" style="156" customWidth="1"/>
    <col min="273" max="281" width="5.28515625" style="156" customWidth="1"/>
    <col min="282" max="282" width="6" style="156" customWidth="1"/>
    <col min="283" max="283" width="5.85546875" style="156" customWidth="1"/>
    <col min="284" max="284" width="6.42578125" style="156" customWidth="1"/>
    <col min="285" max="285" width="7.85546875" style="156" customWidth="1"/>
    <col min="286" max="311" width="0" style="156" hidden="1" customWidth="1"/>
    <col min="312" max="512" width="9.140625" style="156"/>
    <col min="513" max="513" width="4.28515625" style="156" customWidth="1"/>
    <col min="514" max="514" width="6.28515625" style="156" customWidth="1"/>
    <col min="515" max="515" width="25.28515625" style="156" customWidth="1"/>
    <col min="516" max="517" width="6.140625" style="156" customWidth="1"/>
    <col min="518" max="518" width="6.5703125" style="156" bestFit="1" customWidth="1"/>
    <col min="519" max="519" width="5.42578125" style="156" customWidth="1"/>
    <col min="520" max="520" width="6.140625" style="156" customWidth="1"/>
    <col min="521" max="521" width="5" style="156" bestFit="1" customWidth="1"/>
    <col min="522" max="525" width="6.140625" style="156" customWidth="1"/>
    <col min="526" max="526" width="5.42578125" style="156" customWidth="1"/>
    <col min="527" max="527" width="5.28515625" style="156" customWidth="1"/>
    <col min="528" max="528" width="5.85546875" style="156" customWidth="1"/>
    <col min="529" max="537" width="5.28515625" style="156" customWidth="1"/>
    <col min="538" max="538" width="6" style="156" customWidth="1"/>
    <col min="539" max="539" width="5.85546875" style="156" customWidth="1"/>
    <col min="540" max="540" width="6.42578125" style="156" customWidth="1"/>
    <col min="541" max="541" width="7.85546875" style="156" customWidth="1"/>
    <col min="542" max="567" width="0" style="156" hidden="1" customWidth="1"/>
    <col min="568" max="768" width="9.140625" style="156"/>
    <col min="769" max="769" width="4.28515625" style="156" customWidth="1"/>
    <col min="770" max="770" width="6.28515625" style="156" customWidth="1"/>
    <col min="771" max="771" width="25.28515625" style="156" customWidth="1"/>
    <col min="772" max="773" width="6.140625" style="156" customWidth="1"/>
    <col min="774" max="774" width="6.5703125" style="156" bestFit="1" customWidth="1"/>
    <col min="775" max="775" width="5.42578125" style="156" customWidth="1"/>
    <col min="776" max="776" width="6.140625" style="156" customWidth="1"/>
    <col min="777" max="777" width="5" style="156" bestFit="1" customWidth="1"/>
    <col min="778" max="781" width="6.140625" style="156" customWidth="1"/>
    <col min="782" max="782" width="5.42578125" style="156" customWidth="1"/>
    <col min="783" max="783" width="5.28515625" style="156" customWidth="1"/>
    <col min="784" max="784" width="5.85546875" style="156" customWidth="1"/>
    <col min="785" max="793" width="5.28515625" style="156" customWidth="1"/>
    <col min="794" max="794" width="6" style="156" customWidth="1"/>
    <col min="795" max="795" width="5.85546875" style="156" customWidth="1"/>
    <col min="796" max="796" width="6.42578125" style="156" customWidth="1"/>
    <col min="797" max="797" width="7.85546875" style="156" customWidth="1"/>
    <col min="798" max="823" width="0" style="156" hidden="1" customWidth="1"/>
    <col min="824" max="1024" width="9.140625" style="156"/>
    <col min="1025" max="1025" width="4.28515625" style="156" customWidth="1"/>
    <col min="1026" max="1026" width="6.28515625" style="156" customWidth="1"/>
    <col min="1027" max="1027" width="25.28515625" style="156" customWidth="1"/>
    <col min="1028" max="1029" width="6.140625" style="156" customWidth="1"/>
    <col min="1030" max="1030" width="6.5703125" style="156" bestFit="1" customWidth="1"/>
    <col min="1031" max="1031" width="5.42578125" style="156" customWidth="1"/>
    <col min="1032" max="1032" width="6.140625" style="156" customWidth="1"/>
    <col min="1033" max="1033" width="5" style="156" bestFit="1" customWidth="1"/>
    <col min="1034" max="1037" width="6.140625" style="156" customWidth="1"/>
    <col min="1038" max="1038" width="5.42578125" style="156" customWidth="1"/>
    <col min="1039" max="1039" width="5.28515625" style="156" customWidth="1"/>
    <col min="1040" max="1040" width="5.85546875" style="156" customWidth="1"/>
    <col min="1041" max="1049" width="5.28515625" style="156" customWidth="1"/>
    <col min="1050" max="1050" width="6" style="156" customWidth="1"/>
    <col min="1051" max="1051" width="5.85546875" style="156" customWidth="1"/>
    <col min="1052" max="1052" width="6.42578125" style="156" customWidth="1"/>
    <col min="1053" max="1053" width="7.85546875" style="156" customWidth="1"/>
    <col min="1054" max="1079" width="0" style="156" hidden="1" customWidth="1"/>
    <col min="1080" max="1280" width="9.140625" style="156"/>
    <col min="1281" max="1281" width="4.28515625" style="156" customWidth="1"/>
    <col min="1282" max="1282" width="6.28515625" style="156" customWidth="1"/>
    <col min="1283" max="1283" width="25.28515625" style="156" customWidth="1"/>
    <col min="1284" max="1285" width="6.140625" style="156" customWidth="1"/>
    <col min="1286" max="1286" width="6.5703125" style="156" bestFit="1" customWidth="1"/>
    <col min="1287" max="1287" width="5.42578125" style="156" customWidth="1"/>
    <col min="1288" max="1288" width="6.140625" style="156" customWidth="1"/>
    <col min="1289" max="1289" width="5" style="156" bestFit="1" customWidth="1"/>
    <col min="1290" max="1293" width="6.140625" style="156" customWidth="1"/>
    <col min="1294" max="1294" width="5.42578125" style="156" customWidth="1"/>
    <col min="1295" max="1295" width="5.28515625" style="156" customWidth="1"/>
    <col min="1296" max="1296" width="5.85546875" style="156" customWidth="1"/>
    <col min="1297" max="1305" width="5.28515625" style="156" customWidth="1"/>
    <col min="1306" max="1306" width="6" style="156" customWidth="1"/>
    <col min="1307" max="1307" width="5.85546875" style="156" customWidth="1"/>
    <col min="1308" max="1308" width="6.42578125" style="156" customWidth="1"/>
    <col min="1309" max="1309" width="7.85546875" style="156" customWidth="1"/>
    <col min="1310" max="1335" width="0" style="156" hidden="1" customWidth="1"/>
    <col min="1336" max="1536" width="9.140625" style="156"/>
    <col min="1537" max="1537" width="4.28515625" style="156" customWidth="1"/>
    <col min="1538" max="1538" width="6.28515625" style="156" customWidth="1"/>
    <col min="1539" max="1539" width="25.28515625" style="156" customWidth="1"/>
    <col min="1540" max="1541" width="6.140625" style="156" customWidth="1"/>
    <col min="1542" max="1542" width="6.5703125" style="156" bestFit="1" customWidth="1"/>
    <col min="1543" max="1543" width="5.42578125" style="156" customWidth="1"/>
    <col min="1544" max="1544" width="6.140625" style="156" customWidth="1"/>
    <col min="1545" max="1545" width="5" style="156" bestFit="1" customWidth="1"/>
    <col min="1546" max="1549" width="6.140625" style="156" customWidth="1"/>
    <col min="1550" max="1550" width="5.42578125" style="156" customWidth="1"/>
    <col min="1551" max="1551" width="5.28515625" style="156" customWidth="1"/>
    <col min="1552" max="1552" width="5.85546875" style="156" customWidth="1"/>
    <col min="1553" max="1561" width="5.28515625" style="156" customWidth="1"/>
    <col min="1562" max="1562" width="6" style="156" customWidth="1"/>
    <col min="1563" max="1563" width="5.85546875" style="156" customWidth="1"/>
    <col min="1564" max="1564" width="6.42578125" style="156" customWidth="1"/>
    <col min="1565" max="1565" width="7.85546875" style="156" customWidth="1"/>
    <col min="1566" max="1591" width="0" style="156" hidden="1" customWidth="1"/>
    <col min="1592" max="1792" width="9.140625" style="156"/>
    <col min="1793" max="1793" width="4.28515625" style="156" customWidth="1"/>
    <col min="1794" max="1794" width="6.28515625" style="156" customWidth="1"/>
    <col min="1795" max="1795" width="25.28515625" style="156" customWidth="1"/>
    <col min="1796" max="1797" width="6.140625" style="156" customWidth="1"/>
    <col min="1798" max="1798" width="6.5703125" style="156" bestFit="1" customWidth="1"/>
    <col min="1799" max="1799" width="5.42578125" style="156" customWidth="1"/>
    <col min="1800" max="1800" width="6.140625" style="156" customWidth="1"/>
    <col min="1801" max="1801" width="5" style="156" bestFit="1" customWidth="1"/>
    <col min="1802" max="1805" width="6.140625" style="156" customWidth="1"/>
    <col min="1806" max="1806" width="5.42578125" style="156" customWidth="1"/>
    <col min="1807" max="1807" width="5.28515625" style="156" customWidth="1"/>
    <col min="1808" max="1808" width="5.85546875" style="156" customWidth="1"/>
    <col min="1809" max="1817" width="5.28515625" style="156" customWidth="1"/>
    <col min="1818" max="1818" width="6" style="156" customWidth="1"/>
    <col min="1819" max="1819" width="5.85546875" style="156" customWidth="1"/>
    <col min="1820" max="1820" width="6.42578125" style="156" customWidth="1"/>
    <col min="1821" max="1821" width="7.85546875" style="156" customWidth="1"/>
    <col min="1822" max="1847" width="0" style="156" hidden="1" customWidth="1"/>
    <col min="1848" max="2048" width="9.140625" style="156"/>
    <col min="2049" max="2049" width="4.28515625" style="156" customWidth="1"/>
    <col min="2050" max="2050" width="6.28515625" style="156" customWidth="1"/>
    <col min="2051" max="2051" width="25.28515625" style="156" customWidth="1"/>
    <col min="2052" max="2053" width="6.140625" style="156" customWidth="1"/>
    <col min="2054" max="2054" width="6.5703125" style="156" bestFit="1" customWidth="1"/>
    <col min="2055" max="2055" width="5.42578125" style="156" customWidth="1"/>
    <col min="2056" max="2056" width="6.140625" style="156" customWidth="1"/>
    <col min="2057" max="2057" width="5" style="156" bestFit="1" customWidth="1"/>
    <col min="2058" max="2061" width="6.140625" style="156" customWidth="1"/>
    <col min="2062" max="2062" width="5.42578125" style="156" customWidth="1"/>
    <col min="2063" max="2063" width="5.28515625" style="156" customWidth="1"/>
    <col min="2064" max="2064" width="5.85546875" style="156" customWidth="1"/>
    <col min="2065" max="2073" width="5.28515625" style="156" customWidth="1"/>
    <col min="2074" max="2074" width="6" style="156" customWidth="1"/>
    <col min="2075" max="2075" width="5.85546875" style="156" customWidth="1"/>
    <col min="2076" max="2076" width="6.42578125" style="156" customWidth="1"/>
    <col min="2077" max="2077" width="7.85546875" style="156" customWidth="1"/>
    <col min="2078" max="2103" width="0" style="156" hidden="1" customWidth="1"/>
    <col min="2104" max="2304" width="9.140625" style="156"/>
    <col min="2305" max="2305" width="4.28515625" style="156" customWidth="1"/>
    <col min="2306" max="2306" width="6.28515625" style="156" customWidth="1"/>
    <col min="2307" max="2307" width="25.28515625" style="156" customWidth="1"/>
    <col min="2308" max="2309" width="6.140625" style="156" customWidth="1"/>
    <col min="2310" max="2310" width="6.5703125" style="156" bestFit="1" customWidth="1"/>
    <col min="2311" max="2311" width="5.42578125" style="156" customWidth="1"/>
    <col min="2312" max="2312" width="6.140625" style="156" customWidth="1"/>
    <col min="2313" max="2313" width="5" style="156" bestFit="1" customWidth="1"/>
    <col min="2314" max="2317" width="6.140625" style="156" customWidth="1"/>
    <col min="2318" max="2318" width="5.42578125" style="156" customWidth="1"/>
    <col min="2319" max="2319" width="5.28515625" style="156" customWidth="1"/>
    <col min="2320" max="2320" width="5.85546875" style="156" customWidth="1"/>
    <col min="2321" max="2329" width="5.28515625" style="156" customWidth="1"/>
    <col min="2330" max="2330" width="6" style="156" customWidth="1"/>
    <col min="2331" max="2331" width="5.85546875" style="156" customWidth="1"/>
    <col min="2332" max="2332" width="6.42578125" style="156" customWidth="1"/>
    <col min="2333" max="2333" width="7.85546875" style="156" customWidth="1"/>
    <col min="2334" max="2359" width="0" style="156" hidden="1" customWidth="1"/>
    <col min="2360" max="2560" width="9.140625" style="156"/>
    <col min="2561" max="2561" width="4.28515625" style="156" customWidth="1"/>
    <col min="2562" max="2562" width="6.28515625" style="156" customWidth="1"/>
    <col min="2563" max="2563" width="25.28515625" style="156" customWidth="1"/>
    <col min="2564" max="2565" width="6.140625" style="156" customWidth="1"/>
    <col min="2566" max="2566" width="6.5703125" style="156" bestFit="1" customWidth="1"/>
    <col min="2567" max="2567" width="5.42578125" style="156" customWidth="1"/>
    <col min="2568" max="2568" width="6.140625" style="156" customWidth="1"/>
    <col min="2569" max="2569" width="5" style="156" bestFit="1" customWidth="1"/>
    <col min="2570" max="2573" width="6.140625" style="156" customWidth="1"/>
    <col min="2574" max="2574" width="5.42578125" style="156" customWidth="1"/>
    <col min="2575" max="2575" width="5.28515625" style="156" customWidth="1"/>
    <col min="2576" max="2576" width="5.85546875" style="156" customWidth="1"/>
    <col min="2577" max="2585" width="5.28515625" style="156" customWidth="1"/>
    <col min="2586" max="2586" width="6" style="156" customWidth="1"/>
    <col min="2587" max="2587" width="5.85546875" style="156" customWidth="1"/>
    <col min="2588" max="2588" width="6.42578125" style="156" customWidth="1"/>
    <col min="2589" max="2589" width="7.85546875" style="156" customWidth="1"/>
    <col min="2590" max="2615" width="0" style="156" hidden="1" customWidth="1"/>
    <col min="2616" max="2816" width="9.140625" style="156"/>
    <col min="2817" max="2817" width="4.28515625" style="156" customWidth="1"/>
    <col min="2818" max="2818" width="6.28515625" style="156" customWidth="1"/>
    <col min="2819" max="2819" width="25.28515625" style="156" customWidth="1"/>
    <col min="2820" max="2821" width="6.140625" style="156" customWidth="1"/>
    <col min="2822" max="2822" width="6.5703125" style="156" bestFit="1" customWidth="1"/>
    <col min="2823" max="2823" width="5.42578125" style="156" customWidth="1"/>
    <col min="2824" max="2824" width="6.140625" style="156" customWidth="1"/>
    <col min="2825" max="2825" width="5" style="156" bestFit="1" customWidth="1"/>
    <col min="2826" max="2829" width="6.140625" style="156" customWidth="1"/>
    <col min="2830" max="2830" width="5.42578125" style="156" customWidth="1"/>
    <col min="2831" max="2831" width="5.28515625" style="156" customWidth="1"/>
    <col min="2832" max="2832" width="5.85546875" style="156" customWidth="1"/>
    <col min="2833" max="2841" width="5.28515625" style="156" customWidth="1"/>
    <col min="2842" max="2842" width="6" style="156" customWidth="1"/>
    <col min="2843" max="2843" width="5.85546875" style="156" customWidth="1"/>
    <col min="2844" max="2844" width="6.42578125" style="156" customWidth="1"/>
    <col min="2845" max="2845" width="7.85546875" style="156" customWidth="1"/>
    <col min="2846" max="2871" width="0" style="156" hidden="1" customWidth="1"/>
    <col min="2872" max="3072" width="9.140625" style="156"/>
    <col min="3073" max="3073" width="4.28515625" style="156" customWidth="1"/>
    <col min="3074" max="3074" width="6.28515625" style="156" customWidth="1"/>
    <col min="3075" max="3075" width="25.28515625" style="156" customWidth="1"/>
    <col min="3076" max="3077" width="6.140625" style="156" customWidth="1"/>
    <col min="3078" max="3078" width="6.5703125" style="156" bestFit="1" customWidth="1"/>
    <col min="3079" max="3079" width="5.42578125" style="156" customWidth="1"/>
    <col min="3080" max="3080" width="6.140625" style="156" customWidth="1"/>
    <col min="3081" max="3081" width="5" style="156" bestFit="1" customWidth="1"/>
    <col min="3082" max="3085" width="6.140625" style="156" customWidth="1"/>
    <col min="3086" max="3086" width="5.42578125" style="156" customWidth="1"/>
    <col min="3087" max="3087" width="5.28515625" style="156" customWidth="1"/>
    <col min="3088" max="3088" width="5.85546875" style="156" customWidth="1"/>
    <col min="3089" max="3097" width="5.28515625" style="156" customWidth="1"/>
    <col min="3098" max="3098" width="6" style="156" customWidth="1"/>
    <col min="3099" max="3099" width="5.85546875" style="156" customWidth="1"/>
    <col min="3100" max="3100" width="6.42578125" style="156" customWidth="1"/>
    <col min="3101" max="3101" width="7.85546875" style="156" customWidth="1"/>
    <col min="3102" max="3127" width="0" style="156" hidden="1" customWidth="1"/>
    <col min="3128" max="3328" width="9.140625" style="156"/>
    <col min="3329" max="3329" width="4.28515625" style="156" customWidth="1"/>
    <col min="3330" max="3330" width="6.28515625" style="156" customWidth="1"/>
    <col min="3331" max="3331" width="25.28515625" style="156" customWidth="1"/>
    <col min="3332" max="3333" width="6.140625" style="156" customWidth="1"/>
    <col min="3334" max="3334" width="6.5703125" style="156" bestFit="1" customWidth="1"/>
    <col min="3335" max="3335" width="5.42578125" style="156" customWidth="1"/>
    <col min="3336" max="3336" width="6.140625" style="156" customWidth="1"/>
    <col min="3337" max="3337" width="5" style="156" bestFit="1" customWidth="1"/>
    <col min="3338" max="3341" width="6.140625" style="156" customWidth="1"/>
    <col min="3342" max="3342" width="5.42578125" style="156" customWidth="1"/>
    <col min="3343" max="3343" width="5.28515625" style="156" customWidth="1"/>
    <col min="3344" max="3344" width="5.85546875" style="156" customWidth="1"/>
    <col min="3345" max="3353" width="5.28515625" style="156" customWidth="1"/>
    <col min="3354" max="3354" width="6" style="156" customWidth="1"/>
    <col min="3355" max="3355" width="5.85546875" style="156" customWidth="1"/>
    <col min="3356" max="3356" width="6.42578125" style="156" customWidth="1"/>
    <col min="3357" max="3357" width="7.85546875" style="156" customWidth="1"/>
    <col min="3358" max="3383" width="0" style="156" hidden="1" customWidth="1"/>
    <col min="3384" max="3584" width="9.140625" style="156"/>
    <col min="3585" max="3585" width="4.28515625" style="156" customWidth="1"/>
    <col min="3586" max="3586" width="6.28515625" style="156" customWidth="1"/>
    <col min="3587" max="3587" width="25.28515625" style="156" customWidth="1"/>
    <col min="3588" max="3589" width="6.140625" style="156" customWidth="1"/>
    <col min="3590" max="3590" width="6.5703125" style="156" bestFit="1" customWidth="1"/>
    <col min="3591" max="3591" width="5.42578125" style="156" customWidth="1"/>
    <col min="3592" max="3592" width="6.140625" style="156" customWidth="1"/>
    <col min="3593" max="3593" width="5" style="156" bestFit="1" customWidth="1"/>
    <col min="3594" max="3597" width="6.140625" style="156" customWidth="1"/>
    <col min="3598" max="3598" width="5.42578125" style="156" customWidth="1"/>
    <col min="3599" max="3599" width="5.28515625" style="156" customWidth="1"/>
    <col min="3600" max="3600" width="5.85546875" style="156" customWidth="1"/>
    <col min="3601" max="3609" width="5.28515625" style="156" customWidth="1"/>
    <col min="3610" max="3610" width="6" style="156" customWidth="1"/>
    <col min="3611" max="3611" width="5.85546875" style="156" customWidth="1"/>
    <col min="3612" max="3612" width="6.42578125" style="156" customWidth="1"/>
    <col min="3613" max="3613" width="7.85546875" style="156" customWidth="1"/>
    <col min="3614" max="3639" width="0" style="156" hidden="1" customWidth="1"/>
    <col min="3640" max="3840" width="9.140625" style="156"/>
    <col min="3841" max="3841" width="4.28515625" style="156" customWidth="1"/>
    <col min="3842" max="3842" width="6.28515625" style="156" customWidth="1"/>
    <col min="3843" max="3843" width="25.28515625" style="156" customWidth="1"/>
    <col min="3844" max="3845" width="6.140625" style="156" customWidth="1"/>
    <col min="3846" max="3846" width="6.5703125" style="156" bestFit="1" customWidth="1"/>
    <col min="3847" max="3847" width="5.42578125" style="156" customWidth="1"/>
    <col min="3848" max="3848" width="6.140625" style="156" customWidth="1"/>
    <col min="3849" max="3849" width="5" style="156" bestFit="1" customWidth="1"/>
    <col min="3850" max="3853" width="6.140625" style="156" customWidth="1"/>
    <col min="3854" max="3854" width="5.42578125" style="156" customWidth="1"/>
    <col min="3855" max="3855" width="5.28515625" style="156" customWidth="1"/>
    <col min="3856" max="3856" width="5.85546875" style="156" customWidth="1"/>
    <col min="3857" max="3865" width="5.28515625" style="156" customWidth="1"/>
    <col min="3866" max="3866" width="6" style="156" customWidth="1"/>
    <col min="3867" max="3867" width="5.85546875" style="156" customWidth="1"/>
    <col min="3868" max="3868" width="6.42578125" style="156" customWidth="1"/>
    <col min="3869" max="3869" width="7.85546875" style="156" customWidth="1"/>
    <col min="3870" max="3895" width="0" style="156" hidden="1" customWidth="1"/>
    <col min="3896" max="4096" width="9.140625" style="156"/>
    <col min="4097" max="4097" width="4.28515625" style="156" customWidth="1"/>
    <col min="4098" max="4098" width="6.28515625" style="156" customWidth="1"/>
    <col min="4099" max="4099" width="25.28515625" style="156" customWidth="1"/>
    <col min="4100" max="4101" width="6.140625" style="156" customWidth="1"/>
    <col min="4102" max="4102" width="6.5703125" style="156" bestFit="1" customWidth="1"/>
    <col min="4103" max="4103" width="5.42578125" style="156" customWidth="1"/>
    <col min="4104" max="4104" width="6.140625" style="156" customWidth="1"/>
    <col min="4105" max="4105" width="5" style="156" bestFit="1" customWidth="1"/>
    <col min="4106" max="4109" width="6.140625" style="156" customWidth="1"/>
    <col min="4110" max="4110" width="5.42578125" style="156" customWidth="1"/>
    <col min="4111" max="4111" width="5.28515625" style="156" customWidth="1"/>
    <col min="4112" max="4112" width="5.85546875" style="156" customWidth="1"/>
    <col min="4113" max="4121" width="5.28515625" style="156" customWidth="1"/>
    <col min="4122" max="4122" width="6" style="156" customWidth="1"/>
    <col min="4123" max="4123" width="5.85546875" style="156" customWidth="1"/>
    <col min="4124" max="4124" width="6.42578125" style="156" customWidth="1"/>
    <col min="4125" max="4125" width="7.85546875" style="156" customWidth="1"/>
    <col min="4126" max="4151" width="0" style="156" hidden="1" customWidth="1"/>
    <col min="4152" max="4352" width="9.140625" style="156"/>
    <col min="4353" max="4353" width="4.28515625" style="156" customWidth="1"/>
    <col min="4354" max="4354" width="6.28515625" style="156" customWidth="1"/>
    <col min="4355" max="4355" width="25.28515625" style="156" customWidth="1"/>
    <col min="4356" max="4357" width="6.140625" style="156" customWidth="1"/>
    <col min="4358" max="4358" width="6.5703125" style="156" bestFit="1" customWidth="1"/>
    <col min="4359" max="4359" width="5.42578125" style="156" customWidth="1"/>
    <col min="4360" max="4360" width="6.140625" style="156" customWidth="1"/>
    <col min="4361" max="4361" width="5" style="156" bestFit="1" customWidth="1"/>
    <col min="4362" max="4365" width="6.140625" style="156" customWidth="1"/>
    <col min="4366" max="4366" width="5.42578125" style="156" customWidth="1"/>
    <col min="4367" max="4367" width="5.28515625" style="156" customWidth="1"/>
    <col min="4368" max="4368" width="5.85546875" style="156" customWidth="1"/>
    <col min="4369" max="4377" width="5.28515625" style="156" customWidth="1"/>
    <col min="4378" max="4378" width="6" style="156" customWidth="1"/>
    <col min="4379" max="4379" width="5.85546875" style="156" customWidth="1"/>
    <col min="4380" max="4380" width="6.42578125" style="156" customWidth="1"/>
    <col min="4381" max="4381" width="7.85546875" style="156" customWidth="1"/>
    <col min="4382" max="4407" width="0" style="156" hidden="1" customWidth="1"/>
    <col min="4408" max="4608" width="9.140625" style="156"/>
    <col min="4609" max="4609" width="4.28515625" style="156" customWidth="1"/>
    <col min="4610" max="4610" width="6.28515625" style="156" customWidth="1"/>
    <col min="4611" max="4611" width="25.28515625" style="156" customWidth="1"/>
    <col min="4612" max="4613" width="6.140625" style="156" customWidth="1"/>
    <col min="4614" max="4614" width="6.5703125" style="156" bestFit="1" customWidth="1"/>
    <col min="4615" max="4615" width="5.42578125" style="156" customWidth="1"/>
    <col min="4616" max="4616" width="6.140625" style="156" customWidth="1"/>
    <col min="4617" max="4617" width="5" style="156" bestFit="1" customWidth="1"/>
    <col min="4618" max="4621" width="6.140625" style="156" customWidth="1"/>
    <col min="4622" max="4622" width="5.42578125" style="156" customWidth="1"/>
    <col min="4623" max="4623" width="5.28515625" style="156" customWidth="1"/>
    <col min="4624" max="4624" width="5.85546875" style="156" customWidth="1"/>
    <col min="4625" max="4633" width="5.28515625" style="156" customWidth="1"/>
    <col min="4634" max="4634" width="6" style="156" customWidth="1"/>
    <col min="4635" max="4635" width="5.85546875" style="156" customWidth="1"/>
    <col min="4636" max="4636" width="6.42578125" style="156" customWidth="1"/>
    <col min="4637" max="4637" width="7.85546875" style="156" customWidth="1"/>
    <col min="4638" max="4663" width="0" style="156" hidden="1" customWidth="1"/>
    <col min="4664" max="4864" width="9.140625" style="156"/>
    <col min="4865" max="4865" width="4.28515625" style="156" customWidth="1"/>
    <col min="4866" max="4866" width="6.28515625" style="156" customWidth="1"/>
    <col min="4867" max="4867" width="25.28515625" style="156" customWidth="1"/>
    <col min="4868" max="4869" width="6.140625" style="156" customWidth="1"/>
    <col min="4870" max="4870" width="6.5703125" style="156" bestFit="1" customWidth="1"/>
    <col min="4871" max="4871" width="5.42578125" style="156" customWidth="1"/>
    <col min="4872" max="4872" width="6.140625" style="156" customWidth="1"/>
    <col min="4873" max="4873" width="5" style="156" bestFit="1" customWidth="1"/>
    <col min="4874" max="4877" width="6.140625" style="156" customWidth="1"/>
    <col min="4878" max="4878" width="5.42578125" style="156" customWidth="1"/>
    <col min="4879" max="4879" width="5.28515625" style="156" customWidth="1"/>
    <col min="4880" max="4880" width="5.85546875" style="156" customWidth="1"/>
    <col min="4881" max="4889" width="5.28515625" style="156" customWidth="1"/>
    <col min="4890" max="4890" width="6" style="156" customWidth="1"/>
    <col min="4891" max="4891" width="5.85546875" style="156" customWidth="1"/>
    <col min="4892" max="4892" width="6.42578125" style="156" customWidth="1"/>
    <col min="4893" max="4893" width="7.85546875" style="156" customWidth="1"/>
    <col min="4894" max="4919" width="0" style="156" hidden="1" customWidth="1"/>
    <col min="4920" max="5120" width="9.140625" style="156"/>
    <col min="5121" max="5121" width="4.28515625" style="156" customWidth="1"/>
    <col min="5122" max="5122" width="6.28515625" style="156" customWidth="1"/>
    <col min="5123" max="5123" width="25.28515625" style="156" customWidth="1"/>
    <col min="5124" max="5125" width="6.140625" style="156" customWidth="1"/>
    <col min="5126" max="5126" width="6.5703125" style="156" bestFit="1" customWidth="1"/>
    <col min="5127" max="5127" width="5.42578125" style="156" customWidth="1"/>
    <col min="5128" max="5128" width="6.140625" style="156" customWidth="1"/>
    <col min="5129" max="5129" width="5" style="156" bestFit="1" customWidth="1"/>
    <col min="5130" max="5133" width="6.140625" style="156" customWidth="1"/>
    <col min="5134" max="5134" width="5.42578125" style="156" customWidth="1"/>
    <col min="5135" max="5135" width="5.28515625" style="156" customWidth="1"/>
    <col min="5136" max="5136" width="5.85546875" style="156" customWidth="1"/>
    <col min="5137" max="5145" width="5.28515625" style="156" customWidth="1"/>
    <col min="5146" max="5146" width="6" style="156" customWidth="1"/>
    <col min="5147" max="5147" width="5.85546875" style="156" customWidth="1"/>
    <col min="5148" max="5148" width="6.42578125" style="156" customWidth="1"/>
    <col min="5149" max="5149" width="7.85546875" style="156" customWidth="1"/>
    <col min="5150" max="5175" width="0" style="156" hidden="1" customWidth="1"/>
    <col min="5176" max="5376" width="9.140625" style="156"/>
    <col min="5377" max="5377" width="4.28515625" style="156" customWidth="1"/>
    <col min="5378" max="5378" width="6.28515625" style="156" customWidth="1"/>
    <col min="5379" max="5379" width="25.28515625" style="156" customWidth="1"/>
    <col min="5380" max="5381" width="6.140625" style="156" customWidth="1"/>
    <col min="5382" max="5382" width="6.5703125" style="156" bestFit="1" customWidth="1"/>
    <col min="5383" max="5383" width="5.42578125" style="156" customWidth="1"/>
    <col min="5384" max="5384" width="6.140625" style="156" customWidth="1"/>
    <col min="5385" max="5385" width="5" style="156" bestFit="1" customWidth="1"/>
    <col min="5386" max="5389" width="6.140625" style="156" customWidth="1"/>
    <col min="5390" max="5390" width="5.42578125" style="156" customWidth="1"/>
    <col min="5391" max="5391" width="5.28515625" style="156" customWidth="1"/>
    <col min="5392" max="5392" width="5.85546875" style="156" customWidth="1"/>
    <col min="5393" max="5401" width="5.28515625" style="156" customWidth="1"/>
    <col min="5402" max="5402" width="6" style="156" customWidth="1"/>
    <col min="5403" max="5403" width="5.85546875" style="156" customWidth="1"/>
    <col min="5404" max="5404" width="6.42578125" style="156" customWidth="1"/>
    <col min="5405" max="5405" width="7.85546875" style="156" customWidth="1"/>
    <col min="5406" max="5431" width="0" style="156" hidden="1" customWidth="1"/>
    <col min="5432" max="5632" width="9.140625" style="156"/>
    <col min="5633" max="5633" width="4.28515625" style="156" customWidth="1"/>
    <col min="5634" max="5634" width="6.28515625" style="156" customWidth="1"/>
    <col min="5635" max="5635" width="25.28515625" style="156" customWidth="1"/>
    <col min="5636" max="5637" width="6.140625" style="156" customWidth="1"/>
    <col min="5638" max="5638" width="6.5703125" style="156" bestFit="1" customWidth="1"/>
    <col min="5639" max="5639" width="5.42578125" style="156" customWidth="1"/>
    <col min="5640" max="5640" width="6.140625" style="156" customWidth="1"/>
    <col min="5641" max="5641" width="5" style="156" bestFit="1" customWidth="1"/>
    <col min="5642" max="5645" width="6.140625" style="156" customWidth="1"/>
    <col min="5646" max="5646" width="5.42578125" style="156" customWidth="1"/>
    <col min="5647" max="5647" width="5.28515625" style="156" customWidth="1"/>
    <col min="5648" max="5648" width="5.85546875" style="156" customWidth="1"/>
    <col min="5649" max="5657" width="5.28515625" style="156" customWidth="1"/>
    <col min="5658" max="5658" width="6" style="156" customWidth="1"/>
    <col min="5659" max="5659" width="5.85546875" style="156" customWidth="1"/>
    <col min="5660" max="5660" width="6.42578125" style="156" customWidth="1"/>
    <col min="5661" max="5661" width="7.85546875" style="156" customWidth="1"/>
    <col min="5662" max="5687" width="0" style="156" hidden="1" customWidth="1"/>
    <col min="5688" max="5888" width="9.140625" style="156"/>
    <col min="5889" max="5889" width="4.28515625" style="156" customWidth="1"/>
    <col min="5890" max="5890" width="6.28515625" style="156" customWidth="1"/>
    <col min="5891" max="5891" width="25.28515625" style="156" customWidth="1"/>
    <col min="5892" max="5893" width="6.140625" style="156" customWidth="1"/>
    <col min="5894" max="5894" width="6.5703125" style="156" bestFit="1" customWidth="1"/>
    <col min="5895" max="5895" width="5.42578125" style="156" customWidth="1"/>
    <col min="5896" max="5896" width="6.140625" style="156" customWidth="1"/>
    <col min="5897" max="5897" width="5" style="156" bestFit="1" customWidth="1"/>
    <col min="5898" max="5901" width="6.140625" style="156" customWidth="1"/>
    <col min="5902" max="5902" width="5.42578125" style="156" customWidth="1"/>
    <col min="5903" max="5903" width="5.28515625" style="156" customWidth="1"/>
    <col min="5904" max="5904" width="5.85546875" style="156" customWidth="1"/>
    <col min="5905" max="5913" width="5.28515625" style="156" customWidth="1"/>
    <col min="5914" max="5914" width="6" style="156" customWidth="1"/>
    <col min="5915" max="5915" width="5.85546875" style="156" customWidth="1"/>
    <col min="5916" max="5916" width="6.42578125" style="156" customWidth="1"/>
    <col min="5917" max="5917" width="7.85546875" style="156" customWidth="1"/>
    <col min="5918" max="5943" width="0" style="156" hidden="1" customWidth="1"/>
    <col min="5944" max="6144" width="9.140625" style="156"/>
    <col min="6145" max="6145" width="4.28515625" style="156" customWidth="1"/>
    <col min="6146" max="6146" width="6.28515625" style="156" customWidth="1"/>
    <col min="6147" max="6147" width="25.28515625" style="156" customWidth="1"/>
    <col min="6148" max="6149" width="6.140625" style="156" customWidth="1"/>
    <col min="6150" max="6150" width="6.5703125" style="156" bestFit="1" customWidth="1"/>
    <col min="6151" max="6151" width="5.42578125" style="156" customWidth="1"/>
    <col min="6152" max="6152" width="6.140625" style="156" customWidth="1"/>
    <col min="6153" max="6153" width="5" style="156" bestFit="1" customWidth="1"/>
    <col min="6154" max="6157" width="6.140625" style="156" customWidth="1"/>
    <col min="6158" max="6158" width="5.42578125" style="156" customWidth="1"/>
    <col min="6159" max="6159" width="5.28515625" style="156" customWidth="1"/>
    <col min="6160" max="6160" width="5.85546875" style="156" customWidth="1"/>
    <col min="6161" max="6169" width="5.28515625" style="156" customWidth="1"/>
    <col min="6170" max="6170" width="6" style="156" customWidth="1"/>
    <col min="6171" max="6171" width="5.85546875" style="156" customWidth="1"/>
    <col min="6172" max="6172" width="6.42578125" style="156" customWidth="1"/>
    <col min="6173" max="6173" width="7.85546875" style="156" customWidth="1"/>
    <col min="6174" max="6199" width="0" style="156" hidden="1" customWidth="1"/>
    <col min="6200" max="6400" width="9.140625" style="156"/>
    <col min="6401" max="6401" width="4.28515625" style="156" customWidth="1"/>
    <col min="6402" max="6402" width="6.28515625" style="156" customWidth="1"/>
    <col min="6403" max="6403" width="25.28515625" style="156" customWidth="1"/>
    <col min="6404" max="6405" width="6.140625" style="156" customWidth="1"/>
    <col min="6406" max="6406" width="6.5703125" style="156" bestFit="1" customWidth="1"/>
    <col min="6407" max="6407" width="5.42578125" style="156" customWidth="1"/>
    <col min="6408" max="6408" width="6.140625" style="156" customWidth="1"/>
    <col min="6409" max="6409" width="5" style="156" bestFit="1" customWidth="1"/>
    <col min="6410" max="6413" width="6.140625" style="156" customWidth="1"/>
    <col min="6414" max="6414" width="5.42578125" style="156" customWidth="1"/>
    <col min="6415" max="6415" width="5.28515625" style="156" customWidth="1"/>
    <col min="6416" max="6416" width="5.85546875" style="156" customWidth="1"/>
    <col min="6417" max="6425" width="5.28515625" style="156" customWidth="1"/>
    <col min="6426" max="6426" width="6" style="156" customWidth="1"/>
    <col min="6427" max="6427" width="5.85546875" style="156" customWidth="1"/>
    <col min="6428" max="6428" width="6.42578125" style="156" customWidth="1"/>
    <col min="6429" max="6429" width="7.85546875" style="156" customWidth="1"/>
    <col min="6430" max="6455" width="0" style="156" hidden="1" customWidth="1"/>
    <col min="6456" max="6656" width="9.140625" style="156"/>
    <col min="6657" max="6657" width="4.28515625" style="156" customWidth="1"/>
    <col min="6658" max="6658" width="6.28515625" style="156" customWidth="1"/>
    <col min="6659" max="6659" width="25.28515625" style="156" customWidth="1"/>
    <col min="6660" max="6661" width="6.140625" style="156" customWidth="1"/>
    <col min="6662" max="6662" width="6.5703125" style="156" bestFit="1" customWidth="1"/>
    <col min="6663" max="6663" width="5.42578125" style="156" customWidth="1"/>
    <col min="6664" max="6664" width="6.140625" style="156" customWidth="1"/>
    <col min="6665" max="6665" width="5" style="156" bestFit="1" customWidth="1"/>
    <col min="6666" max="6669" width="6.140625" style="156" customWidth="1"/>
    <col min="6670" max="6670" width="5.42578125" style="156" customWidth="1"/>
    <col min="6671" max="6671" width="5.28515625" style="156" customWidth="1"/>
    <col min="6672" max="6672" width="5.85546875" style="156" customWidth="1"/>
    <col min="6673" max="6681" width="5.28515625" style="156" customWidth="1"/>
    <col min="6682" max="6682" width="6" style="156" customWidth="1"/>
    <col min="6683" max="6683" width="5.85546875" style="156" customWidth="1"/>
    <col min="6684" max="6684" width="6.42578125" style="156" customWidth="1"/>
    <col min="6685" max="6685" width="7.85546875" style="156" customWidth="1"/>
    <col min="6686" max="6711" width="0" style="156" hidden="1" customWidth="1"/>
    <col min="6712" max="6912" width="9.140625" style="156"/>
    <col min="6913" max="6913" width="4.28515625" style="156" customWidth="1"/>
    <col min="6914" max="6914" width="6.28515625" style="156" customWidth="1"/>
    <col min="6915" max="6915" width="25.28515625" style="156" customWidth="1"/>
    <col min="6916" max="6917" width="6.140625" style="156" customWidth="1"/>
    <col min="6918" max="6918" width="6.5703125" style="156" bestFit="1" customWidth="1"/>
    <col min="6919" max="6919" width="5.42578125" style="156" customWidth="1"/>
    <col min="6920" max="6920" width="6.140625" style="156" customWidth="1"/>
    <col min="6921" max="6921" width="5" style="156" bestFit="1" customWidth="1"/>
    <col min="6922" max="6925" width="6.140625" style="156" customWidth="1"/>
    <col min="6926" max="6926" width="5.42578125" style="156" customWidth="1"/>
    <col min="6927" max="6927" width="5.28515625" style="156" customWidth="1"/>
    <col min="6928" max="6928" width="5.85546875" style="156" customWidth="1"/>
    <col min="6929" max="6937" width="5.28515625" style="156" customWidth="1"/>
    <col min="6938" max="6938" width="6" style="156" customWidth="1"/>
    <col min="6939" max="6939" width="5.85546875" style="156" customWidth="1"/>
    <col min="6940" max="6940" width="6.42578125" style="156" customWidth="1"/>
    <col min="6941" max="6941" width="7.85546875" style="156" customWidth="1"/>
    <col min="6942" max="6967" width="0" style="156" hidden="1" customWidth="1"/>
    <col min="6968" max="7168" width="9.140625" style="156"/>
    <col min="7169" max="7169" width="4.28515625" style="156" customWidth="1"/>
    <col min="7170" max="7170" width="6.28515625" style="156" customWidth="1"/>
    <col min="7171" max="7171" width="25.28515625" style="156" customWidth="1"/>
    <col min="7172" max="7173" width="6.140625" style="156" customWidth="1"/>
    <col min="7174" max="7174" width="6.5703125" style="156" bestFit="1" customWidth="1"/>
    <col min="7175" max="7175" width="5.42578125" style="156" customWidth="1"/>
    <col min="7176" max="7176" width="6.140625" style="156" customWidth="1"/>
    <col min="7177" max="7177" width="5" style="156" bestFit="1" customWidth="1"/>
    <col min="7178" max="7181" width="6.140625" style="156" customWidth="1"/>
    <col min="7182" max="7182" width="5.42578125" style="156" customWidth="1"/>
    <col min="7183" max="7183" width="5.28515625" style="156" customWidth="1"/>
    <col min="7184" max="7184" width="5.85546875" style="156" customWidth="1"/>
    <col min="7185" max="7193" width="5.28515625" style="156" customWidth="1"/>
    <col min="7194" max="7194" width="6" style="156" customWidth="1"/>
    <col min="7195" max="7195" width="5.85546875" style="156" customWidth="1"/>
    <col min="7196" max="7196" width="6.42578125" style="156" customWidth="1"/>
    <col min="7197" max="7197" width="7.85546875" style="156" customWidth="1"/>
    <col min="7198" max="7223" width="0" style="156" hidden="1" customWidth="1"/>
    <col min="7224" max="7424" width="9.140625" style="156"/>
    <col min="7425" max="7425" width="4.28515625" style="156" customWidth="1"/>
    <col min="7426" max="7426" width="6.28515625" style="156" customWidth="1"/>
    <col min="7427" max="7427" width="25.28515625" style="156" customWidth="1"/>
    <col min="7428" max="7429" width="6.140625" style="156" customWidth="1"/>
    <col min="7430" max="7430" width="6.5703125" style="156" bestFit="1" customWidth="1"/>
    <col min="7431" max="7431" width="5.42578125" style="156" customWidth="1"/>
    <col min="7432" max="7432" width="6.140625" style="156" customWidth="1"/>
    <col min="7433" max="7433" width="5" style="156" bestFit="1" customWidth="1"/>
    <col min="7434" max="7437" width="6.140625" style="156" customWidth="1"/>
    <col min="7438" max="7438" width="5.42578125" style="156" customWidth="1"/>
    <col min="7439" max="7439" width="5.28515625" style="156" customWidth="1"/>
    <col min="7440" max="7440" width="5.85546875" style="156" customWidth="1"/>
    <col min="7441" max="7449" width="5.28515625" style="156" customWidth="1"/>
    <col min="7450" max="7450" width="6" style="156" customWidth="1"/>
    <col min="7451" max="7451" width="5.85546875" style="156" customWidth="1"/>
    <col min="7452" max="7452" width="6.42578125" style="156" customWidth="1"/>
    <col min="7453" max="7453" width="7.85546875" style="156" customWidth="1"/>
    <col min="7454" max="7479" width="0" style="156" hidden="1" customWidth="1"/>
    <col min="7480" max="7680" width="9.140625" style="156"/>
    <col min="7681" max="7681" width="4.28515625" style="156" customWidth="1"/>
    <col min="7682" max="7682" width="6.28515625" style="156" customWidth="1"/>
    <col min="7683" max="7683" width="25.28515625" style="156" customWidth="1"/>
    <col min="7684" max="7685" width="6.140625" style="156" customWidth="1"/>
    <col min="7686" max="7686" width="6.5703125" style="156" bestFit="1" customWidth="1"/>
    <col min="7687" max="7687" width="5.42578125" style="156" customWidth="1"/>
    <col min="7688" max="7688" width="6.140625" style="156" customWidth="1"/>
    <col min="7689" max="7689" width="5" style="156" bestFit="1" customWidth="1"/>
    <col min="7690" max="7693" width="6.140625" style="156" customWidth="1"/>
    <col min="7694" max="7694" width="5.42578125" style="156" customWidth="1"/>
    <col min="7695" max="7695" width="5.28515625" style="156" customWidth="1"/>
    <col min="7696" max="7696" width="5.85546875" style="156" customWidth="1"/>
    <col min="7697" max="7705" width="5.28515625" style="156" customWidth="1"/>
    <col min="7706" max="7706" width="6" style="156" customWidth="1"/>
    <col min="7707" max="7707" width="5.85546875" style="156" customWidth="1"/>
    <col min="7708" max="7708" width="6.42578125" style="156" customWidth="1"/>
    <col min="7709" max="7709" width="7.85546875" style="156" customWidth="1"/>
    <col min="7710" max="7735" width="0" style="156" hidden="1" customWidth="1"/>
    <col min="7736" max="7936" width="9.140625" style="156"/>
    <col min="7937" max="7937" width="4.28515625" style="156" customWidth="1"/>
    <col min="7938" max="7938" width="6.28515625" style="156" customWidth="1"/>
    <col min="7939" max="7939" width="25.28515625" style="156" customWidth="1"/>
    <col min="7940" max="7941" width="6.140625" style="156" customWidth="1"/>
    <col min="7942" max="7942" width="6.5703125" style="156" bestFit="1" customWidth="1"/>
    <col min="7943" max="7943" width="5.42578125" style="156" customWidth="1"/>
    <col min="7944" max="7944" width="6.140625" style="156" customWidth="1"/>
    <col min="7945" max="7945" width="5" style="156" bestFit="1" customWidth="1"/>
    <col min="7946" max="7949" width="6.140625" style="156" customWidth="1"/>
    <col min="7950" max="7950" width="5.42578125" style="156" customWidth="1"/>
    <col min="7951" max="7951" width="5.28515625" style="156" customWidth="1"/>
    <col min="7952" max="7952" width="5.85546875" style="156" customWidth="1"/>
    <col min="7953" max="7961" width="5.28515625" style="156" customWidth="1"/>
    <col min="7962" max="7962" width="6" style="156" customWidth="1"/>
    <col min="7963" max="7963" width="5.85546875" style="156" customWidth="1"/>
    <col min="7964" max="7964" width="6.42578125" style="156" customWidth="1"/>
    <col min="7965" max="7965" width="7.85546875" style="156" customWidth="1"/>
    <col min="7966" max="7991" width="0" style="156" hidden="1" customWidth="1"/>
    <col min="7992" max="8192" width="9.140625" style="156"/>
    <col min="8193" max="8193" width="4.28515625" style="156" customWidth="1"/>
    <col min="8194" max="8194" width="6.28515625" style="156" customWidth="1"/>
    <col min="8195" max="8195" width="25.28515625" style="156" customWidth="1"/>
    <col min="8196" max="8197" width="6.140625" style="156" customWidth="1"/>
    <col min="8198" max="8198" width="6.5703125" style="156" bestFit="1" customWidth="1"/>
    <col min="8199" max="8199" width="5.42578125" style="156" customWidth="1"/>
    <col min="8200" max="8200" width="6.140625" style="156" customWidth="1"/>
    <col min="8201" max="8201" width="5" style="156" bestFit="1" customWidth="1"/>
    <col min="8202" max="8205" width="6.140625" style="156" customWidth="1"/>
    <col min="8206" max="8206" width="5.42578125" style="156" customWidth="1"/>
    <col min="8207" max="8207" width="5.28515625" style="156" customWidth="1"/>
    <col min="8208" max="8208" width="5.85546875" style="156" customWidth="1"/>
    <col min="8209" max="8217" width="5.28515625" style="156" customWidth="1"/>
    <col min="8218" max="8218" width="6" style="156" customWidth="1"/>
    <col min="8219" max="8219" width="5.85546875" style="156" customWidth="1"/>
    <col min="8220" max="8220" width="6.42578125" style="156" customWidth="1"/>
    <col min="8221" max="8221" width="7.85546875" style="156" customWidth="1"/>
    <col min="8222" max="8247" width="0" style="156" hidden="1" customWidth="1"/>
    <col min="8248" max="8448" width="9.140625" style="156"/>
    <col min="8449" max="8449" width="4.28515625" style="156" customWidth="1"/>
    <col min="8450" max="8450" width="6.28515625" style="156" customWidth="1"/>
    <col min="8451" max="8451" width="25.28515625" style="156" customWidth="1"/>
    <col min="8452" max="8453" width="6.140625" style="156" customWidth="1"/>
    <col min="8454" max="8454" width="6.5703125" style="156" bestFit="1" customWidth="1"/>
    <col min="8455" max="8455" width="5.42578125" style="156" customWidth="1"/>
    <col min="8456" max="8456" width="6.140625" style="156" customWidth="1"/>
    <col min="8457" max="8457" width="5" style="156" bestFit="1" customWidth="1"/>
    <col min="8458" max="8461" width="6.140625" style="156" customWidth="1"/>
    <col min="8462" max="8462" width="5.42578125" style="156" customWidth="1"/>
    <col min="8463" max="8463" width="5.28515625" style="156" customWidth="1"/>
    <col min="8464" max="8464" width="5.85546875" style="156" customWidth="1"/>
    <col min="8465" max="8473" width="5.28515625" style="156" customWidth="1"/>
    <col min="8474" max="8474" width="6" style="156" customWidth="1"/>
    <col min="8475" max="8475" width="5.85546875" style="156" customWidth="1"/>
    <col min="8476" max="8476" width="6.42578125" style="156" customWidth="1"/>
    <col min="8477" max="8477" width="7.85546875" style="156" customWidth="1"/>
    <col min="8478" max="8503" width="0" style="156" hidden="1" customWidth="1"/>
    <col min="8504" max="8704" width="9.140625" style="156"/>
    <col min="8705" max="8705" width="4.28515625" style="156" customWidth="1"/>
    <col min="8706" max="8706" width="6.28515625" style="156" customWidth="1"/>
    <col min="8707" max="8707" width="25.28515625" style="156" customWidth="1"/>
    <col min="8708" max="8709" width="6.140625" style="156" customWidth="1"/>
    <col min="8710" max="8710" width="6.5703125" style="156" bestFit="1" customWidth="1"/>
    <col min="8711" max="8711" width="5.42578125" style="156" customWidth="1"/>
    <col min="8712" max="8712" width="6.140625" style="156" customWidth="1"/>
    <col min="8713" max="8713" width="5" style="156" bestFit="1" customWidth="1"/>
    <col min="8714" max="8717" width="6.140625" style="156" customWidth="1"/>
    <col min="8718" max="8718" width="5.42578125" style="156" customWidth="1"/>
    <col min="8719" max="8719" width="5.28515625" style="156" customWidth="1"/>
    <col min="8720" max="8720" width="5.85546875" style="156" customWidth="1"/>
    <col min="8721" max="8729" width="5.28515625" style="156" customWidth="1"/>
    <col min="8730" max="8730" width="6" style="156" customWidth="1"/>
    <col min="8731" max="8731" width="5.85546875" style="156" customWidth="1"/>
    <col min="8732" max="8732" width="6.42578125" style="156" customWidth="1"/>
    <col min="8733" max="8733" width="7.85546875" style="156" customWidth="1"/>
    <col min="8734" max="8759" width="0" style="156" hidden="1" customWidth="1"/>
    <col min="8760" max="8960" width="9.140625" style="156"/>
    <col min="8961" max="8961" width="4.28515625" style="156" customWidth="1"/>
    <col min="8962" max="8962" width="6.28515625" style="156" customWidth="1"/>
    <col min="8963" max="8963" width="25.28515625" style="156" customWidth="1"/>
    <col min="8964" max="8965" width="6.140625" style="156" customWidth="1"/>
    <col min="8966" max="8966" width="6.5703125" style="156" bestFit="1" customWidth="1"/>
    <col min="8967" max="8967" width="5.42578125" style="156" customWidth="1"/>
    <col min="8968" max="8968" width="6.140625" style="156" customWidth="1"/>
    <col min="8969" max="8969" width="5" style="156" bestFit="1" customWidth="1"/>
    <col min="8970" max="8973" width="6.140625" style="156" customWidth="1"/>
    <col min="8974" max="8974" width="5.42578125" style="156" customWidth="1"/>
    <col min="8975" max="8975" width="5.28515625" style="156" customWidth="1"/>
    <col min="8976" max="8976" width="5.85546875" style="156" customWidth="1"/>
    <col min="8977" max="8985" width="5.28515625" style="156" customWidth="1"/>
    <col min="8986" max="8986" width="6" style="156" customWidth="1"/>
    <col min="8987" max="8987" width="5.85546875" style="156" customWidth="1"/>
    <col min="8988" max="8988" width="6.42578125" style="156" customWidth="1"/>
    <col min="8989" max="8989" width="7.85546875" style="156" customWidth="1"/>
    <col min="8990" max="9015" width="0" style="156" hidden="1" customWidth="1"/>
    <col min="9016" max="9216" width="9.140625" style="156"/>
    <col min="9217" max="9217" width="4.28515625" style="156" customWidth="1"/>
    <col min="9218" max="9218" width="6.28515625" style="156" customWidth="1"/>
    <col min="9219" max="9219" width="25.28515625" style="156" customWidth="1"/>
    <col min="9220" max="9221" width="6.140625" style="156" customWidth="1"/>
    <col min="9222" max="9222" width="6.5703125" style="156" bestFit="1" customWidth="1"/>
    <col min="9223" max="9223" width="5.42578125" style="156" customWidth="1"/>
    <col min="9224" max="9224" width="6.140625" style="156" customWidth="1"/>
    <col min="9225" max="9225" width="5" style="156" bestFit="1" customWidth="1"/>
    <col min="9226" max="9229" width="6.140625" style="156" customWidth="1"/>
    <col min="9230" max="9230" width="5.42578125" style="156" customWidth="1"/>
    <col min="9231" max="9231" width="5.28515625" style="156" customWidth="1"/>
    <col min="9232" max="9232" width="5.85546875" style="156" customWidth="1"/>
    <col min="9233" max="9241" width="5.28515625" style="156" customWidth="1"/>
    <col min="9242" max="9242" width="6" style="156" customWidth="1"/>
    <col min="9243" max="9243" width="5.85546875" style="156" customWidth="1"/>
    <col min="9244" max="9244" width="6.42578125" style="156" customWidth="1"/>
    <col min="9245" max="9245" width="7.85546875" style="156" customWidth="1"/>
    <col min="9246" max="9271" width="0" style="156" hidden="1" customWidth="1"/>
    <col min="9272" max="9472" width="9.140625" style="156"/>
    <col min="9473" max="9473" width="4.28515625" style="156" customWidth="1"/>
    <col min="9474" max="9474" width="6.28515625" style="156" customWidth="1"/>
    <col min="9475" max="9475" width="25.28515625" style="156" customWidth="1"/>
    <col min="9476" max="9477" width="6.140625" style="156" customWidth="1"/>
    <col min="9478" max="9478" width="6.5703125" style="156" bestFit="1" customWidth="1"/>
    <col min="9479" max="9479" width="5.42578125" style="156" customWidth="1"/>
    <col min="9480" max="9480" width="6.140625" style="156" customWidth="1"/>
    <col min="9481" max="9481" width="5" style="156" bestFit="1" customWidth="1"/>
    <col min="9482" max="9485" width="6.140625" style="156" customWidth="1"/>
    <col min="9486" max="9486" width="5.42578125" style="156" customWidth="1"/>
    <col min="9487" max="9487" width="5.28515625" style="156" customWidth="1"/>
    <col min="9488" max="9488" width="5.85546875" style="156" customWidth="1"/>
    <col min="9489" max="9497" width="5.28515625" style="156" customWidth="1"/>
    <col min="9498" max="9498" width="6" style="156" customWidth="1"/>
    <col min="9499" max="9499" width="5.85546875" style="156" customWidth="1"/>
    <col min="9500" max="9500" width="6.42578125" style="156" customWidth="1"/>
    <col min="9501" max="9501" width="7.85546875" style="156" customWidth="1"/>
    <col min="9502" max="9527" width="0" style="156" hidden="1" customWidth="1"/>
    <col min="9528" max="9728" width="9.140625" style="156"/>
    <col min="9729" max="9729" width="4.28515625" style="156" customWidth="1"/>
    <col min="9730" max="9730" width="6.28515625" style="156" customWidth="1"/>
    <col min="9731" max="9731" width="25.28515625" style="156" customWidth="1"/>
    <col min="9732" max="9733" width="6.140625" style="156" customWidth="1"/>
    <col min="9734" max="9734" width="6.5703125" style="156" bestFit="1" customWidth="1"/>
    <col min="9735" max="9735" width="5.42578125" style="156" customWidth="1"/>
    <col min="9736" max="9736" width="6.140625" style="156" customWidth="1"/>
    <col min="9737" max="9737" width="5" style="156" bestFit="1" customWidth="1"/>
    <col min="9738" max="9741" width="6.140625" style="156" customWidth="1"/>
    <col min="9742" max="9742" width="5.42578125" style="156" customWidth="1"/>
    <col min="9743" max="9743" width="5.28515625" style="156" customWidth="1"/>
    <col min="9744" max="9744" width="5.85546875" style="156" customWidth="1"/>
    <col min="9745" max="9753" width="5.28515625" style="156" customWidth="1"/>
    <col min="9754" max="9754" width="6" style="156" customWidth="1"/>
    <col min="9755" max="9755" width="5.85546875" style="156" customWidth="1"/>
    <col min="9756" max="9756" width="6.42578125" style="156" customWidth="1"/>
    <col min="9757" max="9757" width="7.85546875" style="156" customWidth="1"/>
    <col min="9758" max="9783" width="0" style="156" hidden="1" customWidth="1"/>
    <col min="9784" max="9984" width="9.140625" style="156"/>
    <col min="9985" max="9985" width="4.28515625" style="156" customWidth="1"/>
    <col min="9986" max="9986" width="6.28515625" style="156" customWidth="1"/>
    <col min="9987" max="9987" width="25.28515625" style="156" customWidth="1"/>
    <col min="9988" max="9989" width="6.140625" style="156" customWidth="1"/>
    <col min="9990" max="9990" width="6.5703125" style="156" bestFit="1" customWidth="1"/>
    <col min="9991" max="9991" width="5.42578125" style="156" customWidth="1"/>
    <col min="9992" max="9992" width="6.140625" style="156" customWidth="1"/>
    <col min="9993" max="9993" width="5" style="156" bestFit="1" customWidth="1"/>
    <col min="9994" max="9997" width="6.140625" style="156" customWidth="1"/>
    <col min="9998" max="9998" width="5.42578125" style="156" customWidth="1"/>
    <col min="9999" max="9999" width="5.28515625" style="156" customWidth="1"/>
    <col min="10000" max="10000" width="5.85546875" style="156" customWidth="1"/>
    <col min="10001" max="10009" width="5.28515625" style="156" customWidth="1"/>
    <col min="10010" max="10010" width="6" style="156" customWidth="1"/>
    <col min="10011" max="10011" width="5.85546875" style="156" customWidth="1"/>
    <col min="10012" max="10012" width="6.42578125" style="156" customWidth="1"/>
    <col min="10013" max="10013" width="7.85546875" style="156" customWidth="1"/>
    <col min="10014" max="10039" width="0" style="156" hidden="1" customWidth="1"/>
    <col min="10040" max="10240" width="9.140625" style="156"/>
    <col min="10241" max="10241" width="4.28515625" style="156" customWidth="1"/>
    <col min="10242" max="10242" width="6.28515625" style="156" customWidth="1"/>
    <col min="10243" max="10243" width="25.28515625" style="156" customWidth="1"/>
    <col min="10244" max="10245" width="6.140625" style="156" customWidth="1"/>
    <col min="10246" max="10246" width="6.5703125" style="156" bestFit="1" customWidth="1"/>
    <col min="10247" max="10247" width="5.42578125" style="156" customWidth="1"/>
    <col min="10248" max="10248" width="6.140625" style="156" customWidth="1"/>
    <col min="10249" max="10249" width="5" style="156" bestFit="1" customWidth="1"/>
    <col min="10250" max="10253" width="6.140625" style="156" customWidth="1"/>
    <col min="10254" max="10254" width="5.42578125" style="156" customWidth="1"/>
    <col min="10255" max="10255" width="5.28515625" style="156" customWidth="1"/>
    <col min="10256" max="10256" width="5.85546875" style="156" customWidth="1"/>
    <col min="10257" max="10265" width="5.28515625" style="156" customWidth="1"/>
    <col min="10266" max="10266" width="6" style="156" customWidth="1"/>
    <col min="10267" max="10267" width="5.85546875" style="156" customWidth="1"/>
    <col min="10268" max="10268" width="6.42578125" style="156" customWidth="1"/>
    <col min="10269" max="10269" width="7.85546875" style="156" customWidth="1"/>
    <col min="10270" max="10295" width="0" style="156" hidden="1" customWidth="1"/>
    <col min="10296" max="10496" width="9.140625" style="156"/>
    <col min="10497" max="10497" width="4.28515625" style="156" customWidth="1"/>
    <col min="10498" max="10498" width="6.28515625" style="156" customWidth="1"/>
    <col min="10499" max="10499" width="25.28515625" style="156" customWidth="1"/>
    <col min="10500" max="10501" width="6.140625" style="156" customWidth="1"/>
    <col min="10502" max="10502" width="6.5703125" style="156" bestFit="1" customWidth="1"/>
    <col min="10503" max="10503" width="5.42578125" style="156" customWidth="1"/>
    <col min="10504" max="10504" width="6.140625" style="156" customWidth="1"/>
    <col min="10505" max="10505" width="5" style="156" bestFit="1" customWidth="1"/>
    <col min="10506" max="10509" width="6.140625" style="156" customWidth="1"/>
    <col min="10510" max="10510" width="5.42578125" style="156" customWidth="1"/>
    <col min="10511" max="10511" width="5.28515625" style="156" customWidth="1"/>
    <col min="10512" max="10512" width="5.85546875" style="156" customWidth="1"/>
    <col min="10513" max="10521" width="5.28515625" style="156" customWidth="1"/>
    <col min="10522" max="10522" width="6" style="156" customWidth="1"/>
    <col min="10523" max="10523" width="5.85546875" style="156" customWidth="1"/>
    <col min="10524" max="10524" width="6.42578125" style="156" customWidth="1"/>
    <col min="10525" max="10525" width="7.85546875" style="156" customWidth="1"/>
    <col min="10526" max="10551" width="0" style="156" hidden="1" customWidth="1"/>
    <col min="10552" max="10752" width="9.140625" style="156"/>
    <col min="10753" max="10753" width="4.28515625" style="156" customWidth="1"/>
    <col min="10754" max="10754" width="6.28515625" style="156" customWidth="1"/>
    <col min="10755" max="10755" width="25.28515625" style="156" customWidth="1"/>
    <col min="10756" max="10757" width="6.140625" style="156" customWidth="1"/>
    <col min="10758" max="10758" width="6.5703125" style="156" bestFit="1" customWidth="1"/>
    <col min="10759" max="10759" width="5.42578125" style="156" customWidth="1"/>
    <col min="10760" max="10760" width="6.140625" style="156" customWidth="1"/>
    <col min="10761" max="10761" width="5" style="156" bestFit="1" customWidth="1"/>
    <col min="10762" max="10765" width="6.140625" style="156" customWidth="1"/>
    <col min="10766" max="10766" width="5.42578125" style="156" customWidth="1"/>
    <col min="10767" max="10767" width="5.28515625" style="156" customWidth="1"/>
    <col min="10768" max="10768" width="5.85546875" style="156" customWidth="1"/>
    <col min="10769" max="10777" width="5.28515625" style="156" customWidth="1"/>
    <col min="10778" max="10778" width="6" style="156" customWidth="1"/>
    <col min="10779" max="10779" width="5.85546875" style="156" customWidth="1"/>
    <col min="10780" max="10780" width="6.42578125" style="156" customWidth="1"/>
    <col min="10781" max="10781" width="7.85546875" style="156" customWidth="1"/>
    <col min="10782" max="10807" width="0" style="156" hidden="1" customWidth="1"/>
    <col min="10808" max="11008" width="9.140625" style="156"/>
    <col min="11009" max="11009" width="4.28515625" style="156" customWidth="1"/>
    <col min="11010" max="11010" width="6.28515625" style="156" customWidth="1"/>
    <col min="11011" max="11011" width="25.28515625" style="156" customWidth="1"/>
    <col min="11012" max="11013" width="6.140625" style="156" customWidth="1"/>
    <col min="11014" max="11014" width="6.5703125" style="156" bestFit="1" customWidth="1"/>
    <col min="11015" max="11015" width="5.42578125" style="156" customWidth="1"/>
    <col min="11016" max="11016" width="6.140625" style="156" customWidth="1"/>
    <col min="11017" max="11017" width="5" style="156" bestFit="1" customWidth="1"/>
    <col min="11018" max="11021" width="6.140625" style="156" customWidth="1"/>
    <col min="11022" max="11022" width="5.42578125" style="156" customWidth="1"/>
    <col min="11023" max="11023" width="5.28515625" style="156" customWidth="1"/>
    <col min="11024" max="11024" width="5.85546875" style="156" customWidth="1"/>
    <col min="11025" max="11033" width="5.28515625" style="156" customWidth="1"/>
    <col min="11034" max="11034" width="6" style="156" customWidth="1"/>
    <col min="11035" max="11035" width="5.85546875" style="156" customWidth="1"/>
    <col min="11036" max="11036" width="6.42578125" style="156" customWidth="1"/>
    <col min="11037" max="11037" width="7.85546875" style="156" customWidth="1"/>
    <col min="11038" max="11063" width="0" style="156" hidden="1" customWidth="1"/>
    <col min="11064" max="11264" width="9.140625" style="156"/>
    <col min="11265" max="11265" width="4.28515625" style="156" customWidth="1"/>
    <col min="11266" max="11266" width="6.28515625" style="156" customWidth="1"/>
    <col min="11267" max="11267" width="25.28515625" style="156" customWidth="1"/>
    <col min="11268" max="11269" width="6.140625" style="156" customWidth="1"/>
    <col min="11270" max="11270" width="6.5703125" style="156" bestFit="1" customWidth="1"/>
    <col min="11271" max="11271" width="5.42578125" style="156" customWidth="1"/>
    <col min="11272" max="11272" width="6.140625" style="156" customWidth="1"/>
    <col min="11273" max="11273" width="5" style="156" bestFit="1" customWidth="1"/>
    <col min="11274" max="11277" width="6.140625" style="156" customWidth="1"/>
    <col min="11278" max="11278" width="5.42578125" style="156" customWidth="1"/>
    <col min="11279" max="11279" width="5.28515625" style="156" customWidth="1"/>
    <col min="11280" max="11280" width="5.85546875" style="156" customWidth="1"/>
    <col min="11281" max="11289" width="5.28515625" style="156" customWidth="1"/>
    <col min="11290" max="11290" width="6" style="156" customWidth="1"/>
    <col min="11291" max="11291" width="5.85546875" style="156" customWidth="1"/>
    <col min="11292" max="11292" width="6.42578125" style="156" customWidth="1"/>
    <col min="11293" max="11293" width="7.85546875" style="156" customWidth="1"/>
    <col min="11294" max="11319" width="0" style="156" hidden="1" customWidth="1"/>
    <col min="11320" max="11520" width="9.140625" style="156"/>
    <col min="11521" max="11521" width="4.28515625" style="156" customWidth="1"/>
    <col min="11522" max="11522" width="6.28515625" style="156" customWidth="1"/>
    <col min="11523" max="11523" width="25.28515625" style="156" customWidth="1"/>
    <col min="11524" max="11525" width="6.140625" style="156" customWidth="1"/>
    <col min="11526" max="11526" width="6.5703125" style="156" bestFit="1" customWidth="1"/>
    <col min="11527" max="11527" width="5.42578125" style="156" customWidth="1"/>
    <col min="11528" max="11528" width="6.140625" style="156" customWidth="1"/>
    <col min="11529" max="11529" width="5" style="156" bestFit="1" customWidth="1"/>
    <col min="11530" max="11533" width="6.140625" style="156" customWidth="1"/>
    <col min="11534" max="11534" width="5.42578125" style="156" customWidth="1"/>
    <col min="11535" max="11535" width="5.28515625" style="156" customWidth="1"/>
    <col min="11536" max="11536" width="5.85546875" style="156" customWidth="1"/>
    <col min="11537" max="11545" width="5.28515625" style="156" customWidth="1"/>
    <col min="11546" max="11546" width="6" style="156" customWidth="1"/>
    <col min="11547" max="11547" width="5.85546875" style="156" customWidth="1"/>
    <col min="11548" max="11548" width="6.42578125" style="156" customWidth="1"/>
    <col min="11549" max="11549" width="7.85546875" style="156" customWidth="1"/>
    <col min="11550" max="11575" width="0" style="156" hidden="1" customWidth="1"/>
    <col min="11576" max="11776" width="9.140625" style="156"/>
    <col min="11777" max="11777" width="4.28515625" style="156" customWidth="1"/>
    <col min="11778" max="11778" width="6.28515625" style="156" customWidth="1"/>
    <col min="11779" max="11779" width="25.28515625" style="156" customWidth="1"/>
    <col min="11780" max="11781" width="6.140625" style="156" customWidth="1"/>
    <col min="11782" max="11782" width="6.5703125" style="156" bestFit="1" customWidth="1"/>
    <col min="11783" max="11783" width="5.42578125" style="156" customWidth="1"/>
    <col min="11784" max="11784" width="6.140625" style="156" customWidth="1"/>
    <col min="11785" max="11785" width="5" style="156" bestFit="1" customWidth="1"/>
    <col min="11786" max="11789" width="6.140625" style="156" customWidth="1"/>
    <col min="11790" max="11790" width="5.42578125" style="156" customWidth="1"/>
    <col min="11791" max="11791" width="5.28515625" style="156" customWidth="1"/>
    <col min="11792" max="11792" width="5.85546875" style="156" customWidth="1"/>
    <col min="11793" max="11801" width="5.28515625" style="156" customWidth="1"/>
    <col min="11802" max="11802" width="6" style="156" customWidth="1"/>
    <col min="11803" max="11803" width="5.85546875" style="156" customWidth="1"/>
    <col min="11804" max="11804" width="6.42578125" style="156" customWidth="1"/>
    <col min="11805" max="11805" width="7.85546875" style="156" customWidth="1"/>
    <col min="11806" max="11831" width="0" style="156" hidden="1" customWidth="1"/>
    <col min="11832" max="12032" width="9.140625" style="156"/>
    <col min="12033" max="12033" width="4.28515625" style="156" customWidth="1"/>
    <col min="12034" max="12034" width="6.28515625" style="156" customWidth="1"/>
    <col min="12035" max="12035" width="25.28515625" style="156" customWidth="1"/>
    <col min="12036" max="12037" width="6.140625" style="156" customWidth="1"/>
    <col min="12038" max="12038" width="6.5703125" style="156" bestFit="1" customWidth="1"/>
    <col min="12039" max="12039" width="5.42578125" style="156" customWidth="1"/>
    <col min="12040" max="12040" width="6.140625" style="156" customWidth="1"/>
    <col min="12041" max="12041" width="5" style="156" bestFit="1" customWidth="1"/>
    <col min="12042" max="12045" width="6.140625" style="156" customWidth="1"/>
    <col min="12046" max="12046" width="5.42578125" style="156" customWidth="1"/>
    <col min="12047" max="12047" width="5.28515625" style="156" customWidth="1"/>
    <col min="12048" max="12048" width="5.85546875" style="156" customWidth="1"/>
    <col min="12049" max="12057" width="5.28515625" style="156" customWidth="1"/>
    <col min="12058" max="12058" width="6" style="156" customWidth="1"/>
    <col min="12059" max="12059" width="5.85546875" style="156" customWidth="1"/>
    <col min="12060" max="12060" width="6.42578125" style="156" customWidth="1"/>
    <col min="12061" max="12061" width="7.85546875" style="156" customWidth="1"/>
    <col min="12062" max="12087" width="0" style="156" hidden="1" customWidth="1"/>
    <col min="12088" max="12288" width="9.140625" style="156"/>
    <col min="12289" max="12289" width="4.28515625" style="156" customWidth="1"/>
    <col min="12290" max="12290" width="6.28515625" style="156" customWidth="1"/>
    <col min="12291" max="12291" width="25.28515625" style="156" customWidth="1"/>
    <col min="12292" max="12293" width="6.140625" style="156" customWidth="1"/>
    <col min="12294" max="12294" width="6.5703125" style="156" bestFit="1" customWidth="1"/>
    <col min="12295" max="12295" width="5.42578125" style="156" customWidth="1"/>
    <col min="12296" max="12296" width="6.140625" style="156" customWidth="1"/>
    <col min="12297" max="12297" width="5" style="156" bestFit="1" customWidth="1"/>
    <col min="12298" max="12301" width="6.140625" style="156" customWidth="1"/>
    <col min="12302" max="12302" width="5.42578125" style="156" customWidth="1"/>
    <col min="12303" max="12303" width="5.28515625" style="156" customWidth="1"/>
    <col min="12304" max="12304" width="5.85546875" style="156" customWidth="1"/>
    <col min="12305" max="12313" width="5.28515625" style="156" customWidth="1"/>
    <col min="12314" max="12314" width="6" style="156" customWidth="1"/>
    <col min="12315" max="12315" width="5.85546875" style="156" customWidth="1"/>
    <col min="12316" max="12316" width="6.42578125" style="156" customWidth="1"/>
    <col min="12317" max="12317" width="7.85546875" style="156" customWidth="1"/>
    <col min="12318" max="12343" width="0" style="156" hidden="1" customWidth="1"/>
    <col min="12344" max="12544" width="9.140625" style="156"/>
    <col min="12545" max="12545" width="4.28515625" style="156" customWidth="1"/>
    <col min="12546" max="12546" width="6.28515625" style="156" customWidth="1"/>
    <col min="12547" max="12547" width="25.28515625" style="156" customWidth="1"/>
    <col min="12548" max="12549" width="6.140625" style="156" customWidth="1"/>
    <col min="12550" max="12550" width="6.5703125" style="156" bestFit="1" customWidth="1"/>
    <col min="12551" max="12551" width="5.42578125" style="156" customWidth="1"/>
    <col min="12552" max="12552" width="6.140625" style="156" customWidth="1"/>
    <col min="12553" max="12553" width="5" style="156" bestFit="1" customWidth="1"/>
    <col min="12554" max="12557" width="6.140625" style="156" customWidth="1"/>
    <col min="12558" max="12558" width="5.42578125" style="156" customWidth="1"/>
    <col min="12559" max="12559" width="5.28515625" style="156" customWidth="1"/>
    <col min="12560" max="12560" width="5.85546875" style="156" customWidth="1"/>
    <col min="12561" max="12569" width="5.28515625" style="156" customWidth="1"/>
    <col min="12570" max="12570" width="6" style="156" customWidth="1"/>
    <col min="12571" max="12571" width="5.85546875" style="156" customWidth="1"/>
    <col min="12572" max="12572" width="6.42578125" style="156" customWidth="1"/>
    <col min="12573" max="12573" width="7.85546875" style="156" customWidth="1"/>
    <col min="12574" max="12599" width="0" style="156" hidden="1" customWidth="1"/>
    <col min="12600" max="12800" width="9.140625" style="156"/>
    <col min="12801" max="12801" width="4.28515625" style="156" customWidth="1"/>
    <col min="12802" max="12802" width="6.28515625" style="156" customWidth="1"/>
    <col min="12803" max="12803" width="25.28515625" style="156" customWidth="1"/>
    <col min="12804" max="12805" width="6.140625" style="156" customWidth="1"/>
    <col min="12806" max="12806" width="6.5703125" style="156" bestFit="1" customWidth="1"/>
    <col min="12807" max="12807" width="5.42578125" style="156" customWidth="1"/>
    <col min="12808" max="12808" width="6.140625" style="156" customWidth="1"/>
    <col min="12809" max="12809" width="5" style="156" bestFit="1" customWidth="1"/>
    <col min="12810" max="12813" width="6.140625" style="156" customWidth="1"/>
    <col min="12814" max="12814" width="5.42578125" style="156" customWidth="1"/>
    <col min="12815" max="12815" width="5.28515625" style="156" customWidth="1"/>
    <col min="12816" max="12816" width="5.85546875" style="156" customWidth="1"/>
    <col min="12817" max="12825" width="5.28515625" style="156" customWidth="1"/>
    <col min="12826" max="12826" width="6" style="156" customWidth="1"/>
    <col min="12827" max="12827" width="5.85546875" style="156" customWidth="1"/>
    <col min="12828" max="12828" width="6.42578125" style="156" customWidth="1"/>
    <col min="12829" max="12829" width="7.85546875" style="156" customWidth="1"/>
    <col min="12830" max="12855" width="0" style="156" hidden="1" customWidth="1"/>
    <col min="12856" max="13056" width="9.140625" style="156"/>
    <col min="13057" max="13057" width="4.28515625" style="156" customWidth="1"/>
    <col min="13058" max="13058" width="6.28515625" style="156" customWidth="1"/>
    <col min="13059" max="13059" width="25.28515625" style="156" customWidth="1"/>
    <col min="13060" max="13061" width="6.140625" style="156" customWidth="1"/>
    <col min="13062" max="13062" width="6.5703125" style="156" bestFit="1" customWidth="1"/>
    <col min="13063" max="13063" width="5.42578125" style="156" customWidth="1"/>
    <col min="13064" max="13064" width="6.140625" style="156" customWidth="1"/>
    <col min="13065" max="13065" width="5" style="156" bestFit="1" customWidth="1"/>
    <col min="13066" max="13069" width="6.140625" style="156" customWidth="1"/>
    <col min="13070" max="13070" width="5.42578125" style="156" customWidth="1"/>
    <col min="13071" max="13071" width="5.28515625" style="156" customWidth="1"/>
    <col min="13072" max="13072" width="5.85546875" style="156" customWidth="1"/>
    <col min="13073" max="13081" width="5.28515625" style="156" customWidth="1"/>
    <col min="13082" max="13082" width="6" style="156" customWidth="1"/>
    <col min="13083" max="13083" width="5.85546875" style="156" customWidth="1"/>
    <col min="13084" max="13084" width="6.42578125" style="156" customWidth="1"/>
    <col min="13085" max="13085" width="7.85546875" style="156" customWidth="1"/>
    <col min="13086" max="13111" width="0" style="156" hidden="1" customWidth="1"/>
    <col min="13112" max="13312" width="9.140625" style="156"/>
    <col min="13313" max="13313" width="4.28515625" style="156" customWidth="1"/>
    <col min="13314" max="13314" width="6.28515625" style="156" customWidth="1"/>
    <col min="13315" max="13315" width="25.28515625" style="156" customWidth="1"/>
    <col min="13316" max="13317" width="6.140625" style="156" customWidth="1"/>
    <col min="13318" max="13318" width="6.5703125" style="156" bestFit="1" customWidth="1"/>
    <col min="13319" max="13319" width="5.42578125" style="156" customWidth="1"/>
    <col min="13320" max="13320" width="6.140625" style="156" customWidth="1"/>
    <col min="13321" max="13321" width="5" style="156" bestFit="1" customWidth="1"/>
    <col min="13322" max="13325" width="6.140625" style="156" customWidth="1"/>
    <col min="13326" max="13326" width="5.42578125" style="156" customWidth="1"/>
    <col min="13327" max="13327" width="5.28515625" style="156" customWidth="1"/>
    <col min="13328" max="13328" width="5.85546875" style="156" customWidth="1"/>
    <col min="13329" max="13337" width="5.28515625" style="156" customWidth="1"/>
    <col min="13338" max="13338" width="6" style="156" customWidth="1"/>
    <col min="13339" max="13339" width="5.85546875" style="156" customWidth="1"/>
    <col min="13340" max="13340" width="6.42578125" style="156" customWidth="1"/>
    <col min="13341" max="13341" width="7.85546875" style="156" customWidth="1"/>
    <col min="13342" max="13367" width="0" style="156" hidden="1" customWidth="1"/>
    <col min="13368" max="13568" width="9.140625" style="156"/>
    <col min="13569" max="13569" width="4.28515625" style="156" customWidth="1"/>
    <col min="13570" max="13570" width="6.28515625" style="156" customWidth="1"/>
    <col min="13571" max="13571" width="25.28515625" style="156" customWidth="1"/>
    <col min="13572" max="13573" width="6.140625" style="156" customWidth="1"/>
    <col min="13574" max="13574" width="6.5703125" style="156" bestFit="1" customWidth="1"/>
    <col min="13575" max="13575" width="5.42578125" style="156" customWidth="1"/>
    <col min="13576" max="13576" width="6.140625" style="156" customWidth="1"/>
    <col min="13577" max="13577" width="5" style="156" bestFit="1" customWidth="1"/>
    <col min="13578" max="13581" width="6.140625" style="156" customWidth="1"/>
    <col min="13582" max="13582" width="5.42578125" style="156" customWidth="1"/>
    <col min="13583" max="13583" width="5.28515625" style="156" customWidth="1"/>
    <col min="13584" max="13584" width="5.85546875" style="156" customWidth="1"/>
    <col min="13585" max="13593" width="5.28515625" style="156" customWidth="1"/>
    <col min="13594" max="13594" width="6" style="156" customWidth="1"/>
    <col min="13595" max="13595" width="5.85546875" style="156" customWidth="1"/>
    <col min="13596" max="13596" width="6.42578125" style="156" customWidth="1"/>
    <col min="13597" max="13597" width="7.85546875" style="156" customWidth="1"/>
    <col min="13598" max="13623" width="0" style="156" hidden="1" customWidth="1"/>
    <col min="13624" max="13824" width="9.140625" style="156"/>
    <col min="13825" max="13825" width="4.28515625" style="156" customWidth="1"/>
    <col min="13826" max="13826" width="6.28515625" style="156" customWidth="1"/>
    <col min="13827" max="13827" width="25.28515625" style="156" customWidth="1"/>
    <col min="13828" max="13829" width="6.140625" style="156" customWidth="1"/>
    <col min="13830" max="13830" width="6.5703125" style="156" bestFit="1" customWidth="1"/>
    <col min="13831" max="13831" width="5.42578125" style="156" customWidth="1"/>
    <col min="13832" max="13832" width="6.140625" style="156" customWidth="1"/>
    <col min="13833" max="13833" width="5" style="156" bestFit="1" customWidth="1"/>
    <col min="13834" max="13837" width="6.140625" style="156" customWidth="1"/>
    <col min="13838" max="13838" width="5.42578125" style="156" customWidth="1"/>
    <col min="13839" max="13839" width="5.28515625" style="156" customWidth="1"/>
    <col min="13840" max="13840" width="5.85546875" style="156" customWidth="1"/>
    <col min="13841" max="13849" width="5.28515625" style="156" customWidth="1"/>
    <col min="13850" max="13850" width="6" style="156" customWidth="1"/>
    <col min="13851" max="13851" width="5.85546875" style="156" customWidth="1"/>
    <col min="13852" max="13852" width="6.42578125" style="156" customWidth="1"/>
    <col min="13853" max="13853" width="7.85546875" style="156" customWidth="1"/>
    <col min="13854" max="13879" width="0" style="156" hidden="1" customWidth="1"/>
    <col min="13880" max="14080" width="9.140625" style="156"/>
    <col min="14081" max="14081" width="4.28515625" style="156" customWidth="1"/>
    <col min="14082" max="14082" width="6.28515625" style="156" customWidth="1"/>
    <col min="14083" max="14083" width="25.28515625" style="156" customWidth="1"/>
    <col min="14084" max="14085" width="6.140625" style="156" customWidth="1"/>
    <col min="14086" max="14086" width="6.5703125" style="156" bestFit="1" customWidth="1"/>
    <col min="14087" max="14087" width="5.42578125" style="156" customWidth="1"/>
    <col min="14088" max="14088" width="6.140625" style="156" customWidth="1"/>
    <col min="14089" max="14089" width="5" style="156" bestFit="1" customWidth="1"/>
    <col min="14090" max="14093" width="6.140625" style="156" customWidth="1"/>
    <col min="14094" max="14094" width="5.42578125" style="156" customWidth="1"/>
    <col min="14095" max="14095" width="5.28515625" style="156" customWidth="1"/>
    <col min="14096" max="14096" width="5.85546875" style="156" customWidth="1"/>
    <col min="14097" max="14105" width="5.28515625" style="156" customWidth="1"/>
    <col min="14106" max="14106" width="6" style="156" customWidth="1"/>
    <col min="14107" max="14107" width="5.85546875" style="156" customWidth="1"/>
    <col min="14108" max="14108" width="6.42578125" style="156" customWidth="1"/>
    <col min="14109" max="14109" width="7.85546875" style="156" customWidth="1"/>
    <col min="14110" max="14135" width="0" style="156" hidden="1" customWidth="1"/>
    <col min="14136" max="14336" width="9.140625" style="156"/>
    <col min="14337" max="14337" width="4.28515625" style="156" customWidth="1"/>
    <col min="14338" max="14338" width="6.28515625" style="156" customWidth="1"/>
    <col min="14339" max="14339" width="25.28515625" style="156" customWidth="1"/>
    <col min="14340" max="14341" width="6.140625" style="156" customWidth="1"/>
    <col min="14342" max="14342" width="6.5703125" style="156" bestFit="1" customWidth="1"/>
    <col min="14343" max="14343" width="5.42578125" style="156" customWidth="1"/>
    <col min="14344" max="14344" width="6.140625" style="156" customWidth="1"/>
    <col min="14345" max="14345" width="5" style="156" bestFit="1" customWidth="1"/>
    <col min="14346" max="14349" width="6.140625" style="156" customWidth="1"/>
    <col min="14350" max="14350" width="5.42578125" style="156" customWidth="1"/>
    <col min="14351" max="14351" width="5.28515625" style="156" customWidth="1"/>
    <col min="14352" max="14352" width="5.85546875" style="156" customWidth="1"/>
    <col min="14353" max="14361" width="5.28515625" style="156" customWidth="1"/>
    <col min="14362" max="14362" width="6" style="156" customWidth="1"/>
    <col min="14363" max="14363" width="5.85546875" style="156" customWidth="1"/>
    <col min="14364" max="14364" width="6.42578125" style="156" customWidth="1"/>
    <col min="14365" max="14365" width="7.85546875" style="156" customWidth="1"/>
    <col min="14366" max="14391" width="0" style="156" hidden="1" customWidth="1"/>
    <col min="14392" max="14592" width="9.140625" style="156"/>
    <col min="14593" max="14593" width="4.28515625" style="156" customWidth="1"/>
    <col min="14594" max="14594" width="6.28515625" style="156" customWidth="1"/>
    <col min="14595" max="14595" width="25.28515625" style="156" customWidth="1"/>
    <col min="14596" max="14597" width="6.140625" style="156" customWidth="1"/>
    <col min="14598" max="14598" width="6.5703125" style="156" bestFit="1" customWidth="1"/>
    <col min="14599" max="14599" width="5.42578125" style="156" customWidth="1"/>
    <col min="14600" max="14600" width="6.140625" style="156" customWidth="1"/>
    <col min="14601" max="14601" width="5" style="156" bestFit="1" customWidth="1"/>
    <col min="14602" max="14605" width="6.140625" style="156" customWidth="1"/>
    <col min="14606" max="14606" width="5.42578125" style="156" customWidth="1"/>
    <col min="14607" max="14607" width="5.28515625" style="156" customWidth="1"/>
    <col min="14608" max="14608" width="5.85546875" style="156" customWidth="1"/>
    <col min="14609" max="14617" width="5.28515625" style="156" customWidth="1"/>
    <col min="14618" max="14618" width="6" style="156" customWidth="1"/>
    <col min="14619" max="14619" width="5.85546875" style="156" customWidth="1"/>
    <col min="14620" max="14620" width="6.42578125" style="156" customWidth="1"/>
    <col min="14621" max="14621" width="7.85546875" style="156" customWidth="1"/>
    <col min="14622" max="14647" width="0" style="156" hidden="1" customWidth="1"/>
    <col min="14648" max="14848" width="9.140625" style="156"/>
    <col min="14849" max="14849" width="4.28515625" style="156" customWidth="1"/>
    <col min="14850" max="14850" width="6.28515625" style="156" customWidth="1"/>
    <col min="14851" max="14851" width="25.28515625" style="156" customWidth="1"/>
    <col min="14852" max="14853" width="6.140625" style="156" customWidth="1"/>
    <col min="14854" max="14854" width="6.5703125" style="156" bestFit="1" customWidth="1"/>
    <col min="14855" max="14855" width="5.42578125" style="156" customWidth="1"/>
    <col min="14856" max="14856" width="6.140625" style="156" customWidth="1"/>
    <col min="14857" max="14857" width="5" style="156" bestFit="1" customWidth="1"/>
    <col min="14858" max="14861" width="6.140625" style="156" customWidth="1"/>
    <col min="14862" max="14862" width="5.42578125" style="156" customWidth="1"/>
    <col min="14863" max="14863" width="5.28515625" style="156" customWidth="1"/>
    <col min="14864" max="14864" width="5.85546875" style="156" customWidth="1"/>
    <col min="14865" max="14873" width="5.28515625" style="156" customWidth="1"/>
    <col min="14874" max="14874" width="6" style="156" customWidth="1"/>
    <col min="14875" max="14875" width="5.85546875" style="156" customWidth="1"/>
    <col min="14876" max="14876" width="6.42578125" style="156" customWidth="1"/>
    <col min="14877" max="14877" width="7.85546875" style="156" customWidth="1"/>
    <col min="14878" max="14903" width="0" style="156" hidden="1" customWidth="1"/>
    <col min="14904" max="15104" width="9.140625" style="156"/>
    <col min="15105" max="15105" width="4.28515625" style="156" customWidth="1"/>
    <col min="15106" max="15106" width="6.28515625" style="156" customWidth="1"/>
    <col min="15107" max="15107" width="25.28515625" style="156" customWidth="1"/>
    <col min="15108" max="15109" width="6.140625" style="156" customWidth="1"/>
    <col min="15110" max="15110" width="6.5703125" style="156" bestFit="1" customWidth="1"/>
    <col min="15111" max="15111" width="5.42578125" style="156" customWidth="1"/>
    <col min="15112" max="15112" width="6.140625" style="156" customWidth="1"/>
    <col min="15113" max="15113" width="5" style="156" bestFit="1" customWidth="1"/>
    <col min="15114" max="15117" width="6.140625" style="156" customWidth="1"/>
    <col min="15118" max="15118" width="5.42578125" style="156" customWidth="1"/>
    <col min="15119" max="15119" width="5.28515625" style="156" customWidth="1"/>
    <col min="15120" max="15120" width="5.85546875" style="156" customWidth="1"/>
    <col min="15121" max="15129" width="5.28515625" style="156" customWidth="1"/>
    <col min="15130" max="15130" width="6" style="156" customWidth="1"/>
    <col min="15131" max="15131" width="5.85546875" style="156" customWidth="1"/>
    <col min="15132" max="15132" width="6.42578125" style="156" customWidth="1"/>
    <col min="15133" max="15133" width="7.85546875" style="156" customWidth="1"/>
    <col min="15134" max="15159" width="0" style="156" hidden="1" customWidth="1"/>
    <col min="15160" max="15360" width="9.140625" style="156"/>
    <col min="15361" max="15361" width="4.28515625" style="156" customWidth="1"/>
    <col min="15362" max="15362" width="6.28515625" style="156" customWidth="1"/>
    <col min="15363" max="15363" width="25.28515625" style="156" customWidth="1"/>
    <col min="15364" max="15365" width="6.140625" style="156" customWidth="1"/>
    <col min="15366" max="15366" width="6.5703125" style="156" bestFit="1" customWidth="1"/>
    <col min="15367" max="15367" width="5.42578125" style="156" customWidth="1"/>
    <col min="15368" max="15368" width="6.140625" style="156" customWidth="1"/>
    <col min="15369" max="15369" width="5" style="156" bestFit="1" customWidth="1"/>
    <col min="15370" max="15373" width="6.140625" style="156" customWidth="1"/>
    <col min="15374" max="15374" width="5.42578125" style="156" customWidth="1"/>
    <col min="15375" max="15375" width="5.28515625" style="156" customWidth="1"/>
    <col min="15376" max="15376" width="5.85546875" style="156" customWidth="1"/>
    <col min="15377" max="15385" width="5.28515625" style="156" customWidth="1"/>
    <col min="15386" max="15386" width="6" style="156" customWidth="1"/>
    <col min="15387" max="15387" width="5.85546875" style="156" customWidth="1"/>
    <col min="15388" max="15388" width="6.42578125" style="156" customWidth="1"/>
    <col min="15389" max="15389" width="7.85546875" style="156" customWidth="1"/>
    <col min="15390" max="15415" width="0" style="156" hidden="1" customWidth="1"/>
    <col min="15416" max="15616" width="9.140625" style="156"/>
    <col min="15617" max="15617" width="4.28515625" style="156" customWidth="1"/>
    <col min="15618" max="15618" width="6.28515625" style="156" customWidth="1"/>
    <col min="15619" max="15619" width="25.28515625" style="156" customWidth="1"/>
    <col min="15620" max="15621" width="6.140625" style="156" customWidth="1"/>
    <col min="15622" max="15622" width="6.5703125" style="156" bestFit="1" customWidth="1"/>
    <col min="15623" max="15623" width="5.42578125" style="156" customWidth="1"/>
    <col min="15624" max="15624" width="6.140625" style="156" customWidth="1"/>
    <col min="15625" max="15625" width="5" style="156" bestFit="1" customWidth="1"/>
    <col min="15626" max="15629" width="6.140625" style="156" customWidth="1"/>
    <col min="15630" max="15630" width="5.42578125" style="156" customWidth="1"/>
    <col min="15631" max="15631" width="5.28515625" style="156" customWidth="1"/>
    <col min="15632" max="15632" width="5.85546875" style="156" customWidth="1"/>
    <col min="15633" max="15641" width="5.28515625" style="156" customWidth="1"/>
    <col min="15642" max="15642" width="6" style="156" customWidth="1"/>
    <col min="15643" max="15643" width="5.85546875" style="156" customWidth="1"/>
    <col min="15644" max="15644" width="6.42578125" style="156" customWidth="1"/>
    <col min="15645" max="15645" width="7.85546875" style="156" customWidth="1"/>
    <col min="15646" max="15671" width="0" style="156" hidden="1" customWidth="1"/>
    <col min="15672" max="15872" width="9.140625" style="156"/>
    <col min="15873" max="15873" width="4.28515625" style="156" customWidth="1"/>
    <col min="15874" max="15874" width="6.28515625" style="156" customWidth="1"/>
    <col min="15875" max="15875" width="25.28515625" style="156" customWidth="1"/>
    <col min="15876" max="15877" width="6.140625" style="156" customWidth="1"/>
    <col min="15878" max="15878" width="6.5703125" style="156" bestFit="1" customWidth="1"/>
    <col min="15879" max="15879" width="5.42578125" style="156" customWidth="1"/>
    <col min="15880" max="15880" width="6.140625" style="156" customWidth="1"/>
    <col min="15881" max="15881" width="5" style="156" bestFit="1" customWidth="1"/>
    <col min="15882" max="15885" width="6.140625" style="156" customWidth="1"/>
    <col min="15886" max="15886" width="5.42578125" style="156" customWidth="1"/>
    <col min="15887" max="15887" width="5.28515625" style="156" customWidth="1"/>
    <col min="15888" max="15888" width="5.85546875" style="156" customWidth="1"/>
    <col min="15889" max="15897" width="5.28515625" style="156" customWidth="1"/>
    <col min="15898" max="15898" width="6" style="156" customWidth="1"/>
    <col min="15899" max="15899" width="5.85546875" style="156" customWidth="1"/>
    <col min="15900" max="15900" width="6.42578125" style="156" customWidth="1"/>
    <col min="15901" max="15901" width="7.85546875" style="156" customWidth="1"/>
    <col min="15902" max="15927" width="0" style="156" hidden="1" customWidth="1"/>
    <col min="15928" max="16128" width="9.140625" style="156"/>
    <col min="16129" max="16129" width="4.28515625" style="156" customWidth="1"/>
    <col min="16130" max="16130" width="6.28515625" style="156" customWidth="1"/>
    <col min="16131" max="16131" width="25.28515625" style="156" customWidth="1"/>
    <col min="16132" max="16133" width="6.140625" style="156" customWidth="1"/>
    <col min="16134" max="16134" width="6.5703125" style="156" bestFit="1" customWidth="1"/>
    <col min="16135" max="16135" width="5.42578125" style="156" customWidth="1"/>
    <col min="16136" max="16136" width="6.140625" style="156" customWidth="1"/>
    <col min="16137" max="16137" width="5" style="156" bestFit="1" customWidth="1"/>
    <col min="16138" max="16141" width="6.140625" style="156" customWidth="1"/>
    <col min="16142" max="16142" width="5.42578125" style="156" customWidth="1"/>
    <col min="16143" max="16143" width="5.28515625" style="156" customWidth="1"/>
    <col min="16144" max="16144" width="5.85546875" style="156" customWidth="1"/>
    <col min="16145" max="16153" width="5.28515625" style="156" customWidth="1"/>
    <col min="16154" max="16154" width="6" style="156" customWidth="1"/>
    <col min="16155" max="16155" width="5.85546875" style="156" customWidth="1"/>
    <col min="16156" max="16156" width="6.42578125" style="156" customWidth="1"/>
    <col min="16157" max="16157" width="7.85546875" style="156" customWidth="1"/>
    <col min="16158" max="16183" width="0" style="156" hidden="1" customWidth="1"/>
    <col min="16184" max="16384" width="9.140625" style="156"/>
  </cols>
  <sheetData>
    <row r="1" spans="1:55" ht="27.75" customHeight="1" x14ac:dyDescent="0.25">
      <c r="A1" s="154" t="s">
        <v>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 t="str">
        <f>'[1]Впишите фамилии!'!I1</f>
        <v>2013-14 уч.год</v>
      </c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1:55" s="163" customFormat="1" ht="17.25" customHeight="1" x14ac:dyDescent="0.25">
      <c r="A2" s="158" t="s">
        <v>0</v>
      </c>
      <c r="B2" s="158" t="s">
        <v>1</v>
      </c>
      <c r="C2" s="159" t="s">
        <v>2</v>
      </c>
      <c r="D2" s="160">
        <f>'[1]общая таблица'!C2</f>
        <v>42265</v>
      </c>
      <c r="E2" s="160">
        <f>'[1]общая таблица'!D2</f>
        <v>42283</v>
      </c>
      <c r="F2" s="160">
        <f>'[1]общая таблица'!E2</f>
        <v>42299</v>
      </c>
      <c r="G2" s="160">
        <f>'[1]общая таблица'!F2</f>
        <v>42702</v>
      </c>
      <c r="H2" s="160">
        <f>'[1]общая таблица'!G2</f>
        <v>42714</v>
      </c>
      <c r="I2" s="160" t="str">
        <f>'[1]общая таблица'!H2</f>
        <v>6 тест</v>
      </c>
      <c r="J2" s="160" t="str">
        <f>'[1]общая таблица'!I2</f>
        <v>7 тест</v>
      </c>
      <c r="K2" s="160" t="str">
        <f>'[1]общая таблица'!J2</f>
        <v>8 тест</v>
      </c>
      <c r="L2" s="160" t="str">
        <f>'[1]общая таблица'!K2</f>
        <v>9 тест</v>
      </c>
      <c r="M2" s="160" t="str">
        <f>'[1]общая таблица'!L2</f>
        <v>10 тест</v>
      </c>
      <c r="N2" s="160" t="str">
        <f>'[1]общая таблица'!M2</f>
        <v>11 тест</v>
      </c>
      <c r="O2" s="160" t="str">
        <f>'[1]общая таблица'!N2</f>
        <v>12 тест</v>
      </c>
      <c r="P2" s="160" t="str">
        <f>'[1]общая таблица'!O2</f>
        <v>13 тест</v>
      </c>
      <c r="Q2" s="160" t="str">
        <f>'[1]общая таблица'!P2</f>
        <v>14 тест</v>
      </c>
      <c r="R2" s="160" t="str">
        <f>'[1]общая таблица'!Q2</f>
        <v>15 тест</v>
      </c>
      <c r="S2" s="160" t="str">
        <f>'[1]общая таблица'!R2</f>
        <v>16 тест</v>
      </c>
      <c r="T2" s="160" t="str">
        <f>'[1]общая таблица'!S2</f>
        <v>17 тест</v>
      </c>
      <c r="U2" s="160" t="str">
        <f>'[1]общая таблица'!T2</f>
        <v>18 тест</v>
      </c>
      <c r="V2" s="160" t="str">
        <f>'[1]общая таблица'!U2</f>
        <v>19 тест</v>
      </c>
      <c r="W2" s="160" t="str">
        <f>'[1]общая таблица'!V2</f>
        <v>20 тест</v>
      </c>
      <c r="X2" s="160" t="str">
        <f>'[1]общая таблица'!W2</f>
        <v>21 тест</v>
      </c>
      <c r="Y2" s="160" t="str">
        <f>'[1]общая таблица'!X2</f>
        <v>22 тест</v>
      </c>
      <c r="Z2" s="160" t="str">
        <f>'[1]общая таблица'!Y2</f>
        <v>23 тест</v>
      </c>
      <c r="AA2" s="160" t="str">
        <f>'[1]общая таблица'!Z2</f>
        <v>24 тест</v>
      </c>
      <c r="AB2" s="160" t="str">
        <f>'[1]общая таблица'!AA2</f>
        <v>25 тест</v>
      </c>
      <c r="AC2" s="161" t="s">
        <v>39</v>
      </c>
      <c r="AD2" s="162"/>
      <c r="AE2" s="162">
        <v>1</v>
      </c>
      <c r="AF2" s="162">
        <v>2</v>
      </c>
      <c r="AG2" s="162">
        <v>3</v>
      </c>
      <c r="AH2" s="162">
        <v>4</v>
      </c>
      <c r="AI2" s="162">
        <v>5</v>
      </c>
      <c r="AJ2" s="162">
        <v>6</v>
      </c>
      <c r="AK2" s="162">
        <v>7</v>
      </c>
      <c r="AL2" s="162">
        <v>8</v>
      </c>
      <c r="AM2" s="162">
        <v>9</v>
      </c>
      <c r="AN2" s="162">
        <v>10</v>
      </c>
      <c r="AO2" s="162">
        <v>11</v>
      </c>
      <c r="AP2" s="162">
        <v>12</v>
      </c>
      <c r="AQ2" s="162">
        <v>13</v>
      </c>
      <c r="AR2" s="162">
        <v>14</v>
      </c>
      <c r="AS2" s="162">
        <v>15</v>
      </c>
      <c r="AT2" s="162">
        <v>16</v>
      </c>
      <c r="AU2" s="162">
        <v>17</v>
      </c>
      <c r="AV2" s="162">
        <v>18</v>
      </c>
      <c r="AW2" s="162">
        <v>19</v>
      </c>
      <c r="AX2" s="162">
        <v>20</v>
      </c>
      <c r="AY2" s="162">
        <v>21</v>
      </c>
      <c r="AZ2" s="162">
        <v>22</v>
      </c>
      <c r="BA2" s="162">
        <v>23</v>
      </c>
      <c r="BB2" s="162">
        <v>24</v>
      </c>
      <c r="BC2" s="162">
        <v>25</v>
      </c>
    </row>
    <row r="3" spans="1:55" x14ac:dyDescent="0.25">
      <c r="A3" s="127"/>
      <c r="B3" s="127"/>
      <c r="C3" s="164"/>
      <c r="D3" s="127"/>
      <c r="E3" s="165"/>
      <c r="F3" s="127"/>
      <c r="G3" s="166"/>
      <c r="H3" s="166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8"/>
      <c r="AD3" s="169"/>
      <c r="AE3" s="168">
        <v>1</v>
      </c>
      <c r="AF3" s="168">
        <v>2</v>
      </c>
      <c r="AG3" s="168">
        <v>3</v>
      </c>
      <c r="AH3" s="168">
        <v>4</v>
      </c>
      <c r="AI3" s="168">
        <v>5</v>
      </c>
      <c r="AJ3" s="168">
        <v>6</v>
      </c>
      <c r="AK3" s="168">
        <v>7</v>
      </c>
      <c r="AL3" s="168">
        <v>8</v>
      </c>
      <c r="AM3" s="168">
        <v>9</v>
      </c>
      <c r="AN3" s="168">
        <v>10</v>
      </c>
      <c r="AO3" s="168">
        <v>11</v>
      </c>
      <c r="AP3" s="168">
        <v>12</v>
      </c>
      <c r="AQ3" s="168">
        <v>13</v>
      </c>
      <c r="AR3" s="168">
        <v>14</v>
      </c>
      <c r="AS3" s="168">
        <v>15</v>
      </c>
      <c r="AT3" s="168">
        <v>16</v>
      </c>
      <c r="AU3" s="168">
        <v>17</v>
      </c>
      <c r="AV3" s="168">
        <v>18</v>
      </c>
      <c r="AW3" s="168">
        <v>19</v>
      </c>
      <c r="AX3" s="168">
        <v>20</v>
      </c>
      <c r="AY3" s="168">
        <v>21</v>
      </c>
      <c r="AZ3" s="168">
        <v>22</v>
      </c>
      <c r="BA3" s="168">
        <v>23</v>
      </c>
      <c r="BB3" s="168">
        <v>24</v>
      </c>
      <c r="BC3" s="168">
        <v>25</v>
      </c>
    </row>
    <row r="4" spans="1:55" x14ac:dyDescent="0.25">
      <c r="A4" s="170">
        <f>'[1]Впишите фамилии!'!A60</f>
        <v>1</v>
      </c>
      <c r="B4" s="171" t="str">
        <f>'[1]Впишите фамилии!'!B60</f>
        <v>а</v>
      </c>
      <c r="C4" s="172" t="str">
        <f>'[1]Впишите фамилии!'!C60</f>
        <v>Ажибаев Эрик</v>
      </c>
      <c r="D4" s="170">
        <f>'[1]18.09'!K4</f>
        <v>44</v>
      </c>
      <c r="E4" s="170">
        <f>'[1]6.10'!K4</f>
        <v>74</v>
      </c>
      <c r="F4" s="170">
        <f>'[1]22.10'!K4</f>
        <v>48</v>
      </c>
      <c r="G4" s="170">
        <f>'[1]28.11'!K4</f>
        <v>59</v>
      </c>
      <c r="H4" s="170">
        <f>'[1]10.12'!K4</f>
        <v>37</v>
      </c>
      <c r="I4" s="173">
        <f>'[1]6тест'!K4</f>
        <v>0</v>
      </c>
      <c r="J4" s="173">
        <f>'[1]7тест'!K4</f>
        <v>0</v>
      </c>
      <c r="K4" s="173">
        <f>'[1]8тест'!K4</f>
        <v>0</v>
      </c>
      <c r="L4" s="173">
        <f>'[1]9тест'!K4</f>
        <v>0</v>
      </c>
      <c r="M4" s="173">
        <f>'[1]10тест'!K4</f>
        <v>0</v>
      </c>
      <c r="N4" s="173">
        <f>'[1]11тест'!K4</f>
        <v>0</v>
      </c>
      <c r="O4" s="173">
        <f>'[1]12тест'!K4</f>
        <v>0</v>
      </c>
      <c r="P4" s="173">
        <f>'[1]13тест'!K4</f>
        <v>0</v>
      </c>
      <c r="Q4" s="173">
        <f>'[1]14тест'!K4</f>
        <v>0</v>
      </c>
      <c r="R4" s="173">
        <f>'[1]15тест'!K4</f>
        <v>0</v>
      </c>
      <c r="S4" s="173">
        <f>'[1]16тест'!K4</f>
        <v>0</v>
      </c>
      <c r="T4" s="173">
        <f>'[1]17тест'!K4</f>
        <v>0</v>
      </c>
      <c r="U4" s="173">
        <f>'[1]18тест'!K4</f>
        <v>0</v>
      </c>
      <c r="V4" s="173">
        <f>'[1]19тест'!K4</f>
        <v>0</v>
      </c>
      <c r="W4" s="173">
        <f>'[1]20тест'!K4</f>
        <v>0</v>
      </c>
      <c r="X4" s="173">
        <f>'[1]21тест'!K4</f>
        <v>0</v>
      </c>
      <c r="Y4" s="173">
        <f>'[1]22тест'!K4</f>
        <v>0</v>
      </c>
      <c r="Z4" s="173">
        <f>'[1]23тест'!K4</f>
        <v>0</v>
      </c>
      <c r="AA4" s="173">
        <f>'[1]24тест'!K4</f>
        <v>0</v>
      </c>
      <c r="AB4" s="173">
        <f>'[1]25тест'!K4</f>
        <v>0</v>
      </c>
      <c r="AC4" s="174">
        <f>SUM(D4:AB4)/AD4</f>
        <v>52.4</v>
      </c>
      <c r="AD4" s="162">
        <f>SUM(AE4:BC4)</f>
        <v>5</v>
      </c>
      <c r="AE4" s="175">
        <f t="shared" ref="AE4:BC14" si="0">IF(D4&gt;0,1," " )</f>
        <v>1</v>
      </c>
      <c r="AF4" s="175">
        <f t="shared" si="0"/>
        <v>1</v>
      </c>
      <c r="AG4" s="175">
        <f t="shared" si="0"/>
        <v>1</v>
      </c>
      <c r="AH4" s="175">
        <f t="shared" si="0"/>
        <v>1</v>
      </c>
      <c r="AI4" s="175">
        <f t="shared" si="0"/>
        <v>1</v>
      </c>
      <c r="AJ4" s="175" t="str">
        <f t="shared" si="0"/>
        <v xml:space="preserve"> </v>
      </c>
      <c r="AK4" s="175" t="str">
        <f t="shared" si="0"/>
        <v xml:space="preserve"> </v>
      </c>
      <c r="AL4" s="175" t="str">
        <f t="shared" si="0"/>
        <v xml:space="preserve"> </v>
      </c>
      <c r="AM4" s="175" t="str">
        <f t="shared" si="0"/>
        <v xml:space="preserve"> </v>
      </c>
      <c r="AN4" s="175" t="str">
        <f t="shared" si="0"/>
        <v xml:space="preserve"> </v>
      </c>
      <c r="AO4" s="175" t="str">
        <f t="shared" si="0"/>
        <v xml:space="preserve"> </v>
      </c>
      <c r="AP4" s="175" t="str">
        <f t="shared" si="0"/>
        <v xml:space="preserve"> </v>
      </c>
      <c r="AQ4" s="175" t="str">
        <f t="shared" si="0"/>
        <v xml:space="preserve"> </v>
      </c>
      <c r="AR4" s="175" t="str">
        <f t="shared" si="0"/>
        <v xml:space="preserve"> </v>
      </c>
      <c r="AS4" s="175" t="str">
        <f t="shared" si="0"/>
        <v xml:space="preserve"> </v>
      </c>
      <c r="AT4" s="175" t="str">
        <f t="shared" si="0"/>
        <v xml:space="preserve"> </v>
      </c>
      <c r="AU4" s="175" t="str">
        <f t="shared" si="0"/>
        <v xml:space="preserve"> </v>
      </c>
      <c r="AV4" s="175" t="str">
        <f t="shared" si="0"/>
        <v xml:space="preserve"> </v>
      </c>
      <c r="AW4" s="175" t="str">
        <f t="shared" si="0"/>
        <v xml:space="preserve"> </v>
      </c>
      <c r="AX4" s="175" t="str">
        <f t="shared" si="0"/>
        <v xml:space="preserve"> </v>
      </c>
      <c r="AY4" s="175" t="str">
        <f t="shared" si="0"/>
        <v xml:space="preserve"> </v>
      </c>
      <c r="AZ4" s="175" t="str">
        <f t="shared" si="0"/>
        <v xml:space="preserve"> </v>
      </c>
      <c r="BA4" s="175" t="str">
        <f t="shared" si="0"/>
        <v xml:space="preserve"> </v>
      </c>
      <c r="BB4" s="175" t="str">
        <f t="shared" si="0"/>
        <v xml:space="preserve"> </v>
      </c>
      <c r="BC4" s="175" t="str">
        <f t="shared" si="0"/>
        <v xml:space="preserve"> </v>
      </c>
    </row>
    <row r="5" spans="1:55" x14ac:dyDescent="0.25">
      <c r="A5" s="170">
        <f>'[1]Впишите фамилии!'!A61</f>
        <v>2</v>
      </c>
      <c r="B5" s="171" t="str">
        <f>'[1]Впишите фамилии!'!B61</f>
        <v>а</v>
      </c>
      <c r="C5" s="172" t="str">
        <f>'[1]Впишите фамилии!'!C61</f>
        <v>Андасова Назымгуль</v>
      </c>
      <c r="D5" s="170">
        <f>'[1]18.09'!K5</f>
        <v>75</v>
      </c>
      <c r="E5" s="170">
        <f>'[1]6.10'!K5</f>
        <v>88</v>
      </c>
      <c r="F5" s="170">
        <f>'[1]22.10'!K5</f>
        <v>79</v>
      </c>
      <c r="G5" s="170">
        <f>'[1]28.11'!K5</f>
        <v>90</v>
      </c>
      <c r="H5" s="170">
        <f>'[1]10.12'!K5</f>
        <v>89</v>
      </c>
      <c r="I5" s="173">
        <f>'[1]6тест'!K5</f>
        <v>0</v>
      </c>
      <c r="J5" s="173">
        <f>'[1]7тест'!K5</f>
        <v>0</v>
      </c>
      <c r="K5" s="173">
        <f>'[1]8тест'!K5</f>
        <v>0</v>
      </c>
      <c r="L5" s="173">
        <f>'[1]9тест'!K5</f>
        <v>0</v>
      </c>
      <c r="M5" s="173">
        <f>'[1]10тест'!K5</f>
        <v>0</v>
      </c>
      <c r="N5" s="173">
        <f>'[1]11тест'!K5</f>
        <v>0</v>
      </c>
      <c r="O5" s="173">
        <f>'[1]12тест'!K5</f>
        <v>0</v>
      </c>
      <c r="P5" s="173">
        <f>'[1]13тест'!K5</f>
        <v>0</v>
      </c>
      <c r="Q5" s="173">
        <f>'[1]14тест'!K5</f>
        <v>0</v>
      </c>
      <c r="R5" s="173">
        <f>'[1]15тест'!K5</f>
        <v>0</v>
      </c>
      <c r="S5" s="173">
        <f>'[1]16тест'!K5</f>
        <v>0</v>
      </c>
      <c r="T5" s="173">
        <f>'[1]17тест'!K5</f>
        <v>0</v>
      </c>
      <c r="U5" s="173">
        <f>'[1]18тест'!K5</f>
        <v>0</v>
      </c>
      <c r="V5" s="173">
        <f>'[1]19тест'!K5</f>
        <v>0</v>
      </c>
      <c r="W5" s="173">
        <f>'[1]20тест'!K5</f>
        <v>0</v>
      </c>
      <c r="X5" s="173">
        <f>'[1]21тест'!K5</f>
        <v>0</v>
      </c>
      <c r="Y5" s="173">
        <f>'[1]22тест'!K5</f>
        <v>0</v>
      </c>
      <c r="Z5" s="173">
        <f>'[1]23тест'!K5</f>
        <v>0</v>
      </c>
      <c r="AA5" s="173">
        <f>'[1]24тест'!K5</f>
        <v>0</v>
      </c>
      <c r="AB5" s="173">
        <f>'[1]25тест'!K5</f>
        <v>0</v>
      </c>
      <c r="AC5" s="174">
        <f t="shared" ref="AC5:AC88" si="1">SUM(D5:AB5)/AD5</f>
        <v>84.2</v>
      </c>
      <c r="AD5" s="162">
        <f t="shared" ref="AD5:AD88" si="2">SUM(AE5:BC5)</f>
        <v>5</v>
      </c>
      <c r="AE5" s="175">
        <f t="shared" si="0"/>
        <v>1</v>
      </c>
      <c r="AF5" s="175">
        <f t="shared" si="0"/>
        <v>1</v>
      </c>
      <c r="AG5" s="175">
        <f t="shared" si="0"/>
        <v>1</v>
      </c>
      <c r="AH5" s="175">
        <f t="shared" si="0"/>
        <v>1</v>
      </c>
      <c r="AI5" s="175">
        <f t="shared" si="0"/>
        <v>1</v>
      </c>
      <c r="AJ5" s="175" t="str">
        <f t="shared" si="0"/>
        <v xml:space="preserve"> </v>
      </c>
      <c r="AK5" s="175" t="str">
        <f t="shared" si="0"/>
        <v xml:space="preserve"> </v>
      </c>
      <c r="AL5" s="175" t="str">
        <f t="shared" si="0"/>
        <v xml:space="preserve"> </v>
      </c>
      <c r="AM5" s="175" t="str">
        <f t="shared" si="0"/>
        <v xml:space="preserve"> </v>
      </c>
      <c r="AN5" s="175" t="str">
        <f t="shared" si="0"/>
        <v xml:space="preserve"> </v>
      </c>
      <c r="AO5" s="175" t="str">
        <f t="shared" si="0"/>
        <v xml:space="preserve"> </v>
      </c>
      <c r="AP5" s="175" t="str">
        <f t="shared" si="0"/>
        <v xml:space="preserve"> </v>
      </c>
      <c r="AQ5" s="175" t="str">
        <f t="shared" si="0"/>
        <v xml:space="preserve"> </v>
      </c>
      <c r="AR5" s="175" t="str">
        <f t="shared" si="0"/>
        <v xml:space="preserve"> </v>
      </c>
      <c r="AS5" s="175" t="str">
        <f t="shared" si="0"/>
        <v xml:space="preserve"> </v>
      </c>
      <c r="AT5" s="175" t="str">
        <f t="shared" si="0"/>
        <v xml:space="preserve"> </v>
      </c>
      <c r="AU5" s="175" t="str">
        <f t="shared" si="0"/>
        <v xml:space="preserve"> </v>
      </c>
      <c r="AV5" s="175" t="str">
        <f t="shared" si="0"/>
        <v xml:space="preserve"> </v>
      </c>
      <c r="AW5" s="175" t="str">
        <f t="shared" si="0"/>
        <v xml:space="preserve"> </v>
      </c>
      <c r="AX5" s="175" t="str">
        <f t="shared" si="0"/>
        <v xml:space="preserve"> </v>
      </c>
      <c r="AY5" s="175" t="str">
        <f t="shared" si="0"/>
        <v xml:space="preserve"> </v>
      </c>
      <c r="AZ5" s="175" t="str">
        <f t="shared" si="0"/>
        <v xml:space="preserve"> </v>
      </c>
      <c r="BA5" s="175" t="str">
        <f t="shared" si="0"/>
        <v xml:space="preserve"> </v>
      </c>
      <c r="BB5" s="175" t="str">
        <f t="shared" si="0"/>
        <v xml:space="preserve"> </v>
      </c>
      <c r="BC5" s="175" t="str">
        <f t="shared" si="0"/>
        <v xml:space="preserve"> </v>
      </c>
    </row>
    <row r="6" spans="1:55" x14ac:dyDescent="0.25">
      <c r="A6" s="170">
        <f>'[1]Впишите фамилии!'!A62</f>
        <v>3</v>
      </c>
      <c r="B6" s="171" t="str">
        <f>'[1]Впишите фамилии!'!B62</f>
        <v>а</v>
      </c>
      <c r="C6" s="172" t="str">
        <f>'[1]Впишите фамилии!'!C62</f>
        <v>Балташев Ильяс</v>
      </c>
      <c r="D6" s="170">
        <f>'[1]18.09'!K6</f>
        <v>70</v>
      </c>
      <c r="E6" s="170">
        <f>'[1]6.10'!K6</f>
        <v>75</v>
      </c>
      <c r="F6" s="170">
        <f>'[1]22.10'!K6</f>
        <v>0</v>
      </c>
      <c r="G6" s="170">
        <f>'[1]28.11'!K6</f>
        <v>82</v>
      </c>
      <c r="H6" s="170">
        <f>'[1]10.12'!K6</f>
        <v>99</v>
      </c>
      <c r="I6" s="173">
        <f>'[1]6тест'!K6</f>
        <v>0</v>
      </c>
      <c r="J6" s="173">
        <f>'[1]7тест'!K6</f>
        <v>0</v>
      </c>
      <c r="K6" s="173">
        <f>'[1]8тест'!K6</f>
        <v>0</v>
      </c>
      <c r="L6" s="173">
        <f>'[1]9тест'!K6</f>
        <v>0</v>
      </c>
      <c r="M6" s="173">
        <f>'[1]10тест'!K6</f>
        <v>0</v>
      </c>
      <c r="N6" s="173">
        <f>'[1]11тест'!K6</f>
        <v>0</v>
      </c>
      <c r="O6" s="173">
        <f>'[1]12тест'!K6</f>
        <v>0</v>
      </c>
      <c r="P6" s="173">
        <f>'[1]13тест'!K6</f>
        <v>0</v>
      </c>
      <c r="Q6" s="173">
        <f>'[1]14тест'!K6</f>
        <v>0</v>
      </c>
      <c r="R6" s="173">
        <f>'[1]15тест'!K6</f>
        <v>0</v>
      </c>
      <c r="S6" s="173">
        <f>'[1]16тест'!K6</f>
        <v>0</v>
      </c>
      <c r="T6" s="173">
        <f>'[1]17тест'!K6</f>
        <v>0</v>
      </c>
      <c r="U6" s="173">
        <f>'[1]18тест'!K6</f>
        <v>0</v>
      </c>
      <c r="V6" s="173">
        <f>'[1]19тест'!K6</f>
        <v>0</v>
      </c>
      <c r="W6" s="173">
        <f>'[1]20тест'!K6</f>
        <v>0</v>
      </c>
      <c r="X6" s="173">
        <f>'[1]21тест'!K6</f>
        <v>0</v>
      </c>
      <c r="Y6" s="173">
        <f>'[1]22тест'!K6</f>
        <v>0</v>
      </c>
      <c r="Z6" s="173">
        <f>'[1]23тест'!K6</f>
        <v>0</v>
      </c>
      <c r="AA6" s="173">
        <f>'[1]24тест'!K6</f>
        <v>0</v>
      </c>
      <c r="AB6" s="173">
        <f>'[1]25тест'!K6</f>
        <v>0</v>
      </c>
      <c r="AC6" s="174">
        <f t="shared" si="1"/>
        <v>81.5</v>
      </c>
      <c r="AD6" s="162">
        <f t="shared" si="2"/>
        <v>4</v>
      </c>
      <c r="AE6" s="175">
        <f t="shared" si="0"/>
        <v>1</v>
      </c>
      <c r="AF6" s="175">
        <f t="shared" si="0"/>
        <v>1</v>
      </c>
      <c r="AG6" s="175" t="str">
        <f t="shared" si="0"/>
        <v xml:space="preserve"> </v>
      </c>
      <c r="AH6" s="175">
        <f t="shared" si="0"/>
        <v>1</v>
      </c>
      <c r="AI6" s="175">
        <f t="shared" si="0"/>
        <v>1</v>
      </c>
      <c r="AJ6" s="175" t="str">
        <f t="shared" si="0"/>
        <v xml:space="preserve"> </v>
      </c>
      <c r="AK6" s="175" t="str">
        <f t="shared" si="0"/>
        <v xml:space="preserve"> </v>
      </c>
      <c r="AL6" s="175" t="str">
        <f t="shared" si="0"/>
        <v xml:space="preserve"> </v>
      </c>
      <c r="AM6" s="175" t="str">
        <f t="shared" si="0"/>
        <v xml:space="preserve"> </v>
      </c>
      <c r="AN6" s="175" t="str">
        <f t="shared" si="0"/>
        <v xml:space="preserve"> </v>
      </c>
      <c r="AO6" s="175" t="str">
        <f t="shared" si="0"/>
        <v xml:space="preserve"> </v>
      </c>
      <c r="AP6" s="175" t="str">
        <f t="shared" si="0"/>
        <v xml:space="preserve"> </v>
      </c>
      <c r="AQ6" s="175" t="str">
        <f t="shared" si="0"/>
        <v xml:space="preserve"> </v>
      </c>
      <c r="AR6" s="175" t="str">
        <f t="shared" si="0"/>
        <v xml:space="preserve"> </v>
      </c>
      <c r="AS6" s="175" t="str">
        <f t="shared" si="0"/>
        <v xml:space="preserve"> </v>
      </c>
      <c r="AT6" s="175" t="str">
        <f t="shared" si="0"/>
        <v xml:space="preserve"> </v>
      </c>
      <c r="AU6" s="175" t="str">
        <f t="shared" si="0"/>
        <v xml:space="preserve"> </v>
      </c>
      <c r="AV6" s="175" t="str">
        <f t="shared" si="0"/>
        <v xml:space="preserve"> </v>
      </c>
      <c r="AW6" s="175" t="str">
        <f t="shared" si="0"/>
        <v xml:space="preserve"> </v>
      </c>
      <c r="AX6" s="175" t="str">
        <f t="shared" si="0"/>
        <v xml:space="preserve"> </v>
      </c>
      <c r="AY6" s="175" t="str">
        <f t="shared" si="0"/>
        <v xml:space="preserve"> </v>
      </c>
      <c r="AZ6" s="175" t="str">
        <f t="shared" si="0"/>
        <v xml:space="preserve"> </v>
      </c>
      <c r="BA6" s="175" t="str">
        <f t="shared" si="0"/>
        <v xml:space="preserve"> </v>
      </c>
      <c r="BB6" s="175" t="str">
        <f t="shared" si="0"/>
        <v xml:space="preserve"> </v>
      </c>
      <c r="BC6" s="175" t="str">
        <f t="shared" si="0"/>
        <v xml:space="preserve"> </v>
      </c>
    </row>
    <row r="7" spans="1:55" x14ac:dyDescent="0.25">
      <c r="A7" s="170">
        <f>'[1]Впишите фамилии!'!A63</f>
        <v>4</v>
      </c>
      <c r="B7" s="171" t="str">
        <f>'[1]Впишите фамилии!'!B63</f>
        <v>а</v>
      </c>
      <c r="C7" s="172" t="str">
        <f>'[1]Впишите фамилии!'!C63</f>
        <v>Бейс Мажен</v>
      </c>
      <c r="D7" s="170">
        <f>'[1]18.09'!K7</f>
        <v>61</v>
      </c>
      <c r="E7" s="170">
        <f>'[1]6.10'!K7</f>
        <v>57</v>
      </c>
      <c r="F7" s="170">
        <f>'[1]22.10'!K7</f>
        <v>62</v>
      </c>
      <c r="G7" s="170">
        <f>'[1]28.11'!K7</f>
        <v>78</v>
      </c>
      <c r="H7" s="170">
        <f>'[1]10.12'!K7</f>
        <v>70</v>
      </c>
      <c r="I7" s="173">
        <f>'[1]6тест'!K7</f>
        <v>0</v>
      </c>
      <c r="J7" s="173">
        <f>'[1]7тест'!K7</f>
        <v>0</v>
      </c>
      <c r="K7" s="173">
        <f>'[1]8тест'!K7</f>
        <v>0</v>
      </c>
      <c r="L7" s="173">
        <f>'[1]9тест'!K7</f>
        <v>0</v>
      </c>
      <c r="M7" s="173">
        <f>'[1]10тест'!K7</f>
        <v>0</v>
      </c>
      <c r="N7" s="173">
        <f>'[1]11тест'!K7</f>
        <v>0</v>
      </c>
      <c r="O7" s="173">
        <f>'[1]12тест'!K7</f>
        <v>0</v>
      </c>
      <c r="P7" s="173">
        <f>'[1]13тест'!K7</f>
        <v>0</v>
      </c>
      <c r="Q7" s="173">
        <f>'[1]14тест'!K7</f>
        <v>0</v>
      </c>
      <c r="R7" s="173">
        <f>'[1]15тест'!K7</f>
        <v>0</v>
      </c>
      <c r="S7" s="173">
        <f>'[1]16тест'!K7</f>
        <v>0</v>
      </c>
      <c r="T7" s="173">
        <f>'[1]17тест'!K7</f>
        <v>0</v>
      </c>
      <c r="U7" s="173">
        <f>'[1]18тест'!K7</f>
        <v>0</v>
      </c>
      <c r="V7" s="173">
        <f>'[1]19тест'!K7</f>
        <v>0</v>
      </c>
      <c r="W7" s="173">
        <f>'[1]20тест'!K7</f>
        <v>0</v>
      </c>
      <c r="X7" s="173">
        <f>'[1]21тест'!K7</f>
        <v>0</v>
      </c>
      <c r="Y7" s="173">
        <f>'[1]22тест'!K7</f>
        <v>0</v>
      </c>
      <c r="Z7" s="173">
        <f>'[1]23тест'!K7</f>
        <v>0</v>
      </c>
      <c r="AA7" s="173">
        <f>'[1]24тест'!K7</f>
        <v>0</v>
      </c>
      <c r="AB7" s="173">
        <f>'[1]25тест'!K7</f>
        <v>0</v>
      </c>
      <c r="AC7" s="174">
        <f t="shared" si="1"/>
        <v>65.599999999999994</v>
      </c>
      <c r="AD7" s="162">
        <f t="shared" si="2"/>
        <v>5</v>
      </c>
      <c r="AE7" s="175">
        <f t="shared" si="0"/>
        <v>1</v>
      </c>
      <c r="AF7" s="175">
        <f t="shared" si="0"/>
        <v>1</v>
      </c>
      <c r="AG7" s="175">
        <f t="shared" si="0"/>
        <v>1</v>
      </c>
      <c r="AH7" s="175">
        <f t="shared" si="0"/>
        <v>1</v>
      </c>
      <c r="AI7" s="175">
        <f t="shared" si="0"/>
        <v>1</v>
      </c>
      <c r="AJ7" s="175" t="str">
        <f t="shared" si="0"/>
        <v xml:space="preserve"> </v>
      </c>
      <c r="AK7" s="175" t="str">
        <f t="shared" si="0"/>
        <v xml:space="preserve"> </v>
      </c>
      <c r="AL7" s="175" t="str">
        <f t="shared" si="0"/>
        <v xml:space="preserve"> </v>
      </c>
      <c r="AM7" s="175" t="str">
        <f t="shared" si="0"/>
        <v xml:space="preserve"> </v>
      </c>
      <c r="AN7" s="175" t="str">
        <f t="shared" si="0"/>
        <v xml:space="preserve"> </v>
      </c>
      <c r="AO7" s="175" t="str">
        <f t="shared" si="0"/>
        <v xml:space="preserve"> </v>
      </c>
      <c r="AP7" s="175" t="str">
        <f t="shared" si="0"/>
        <v xml:space="preserve"> </v>
      </c>
      <c r="AQ7" s="175" t="str">
        <f t="shared" si="0"/>
        <v xml:space="preserve"> </v>
      </c>
      <c r="AR7" s="175" t="str">
        <f t="shared" si="0"/>
        <v xml:space="preserve"> </v>
      </c>
      <c r="AS7" s="175" t="str">
        <f t="shared" si="0"/>
        <v xml:space="preserve"> </v>
      </c>
      <c r="AT7" s="175" t="str">
        <f t="shared" si="0"/>
        <v xml:space="preserve"> </v>
      </c>
      <c r="AU7" s="175" t="str">
        <f t="shared" si="0"/>
        <v xml:space="preserve"> </v>
      </c>
      <c r="AV7" s="175" t="str">
        <f t="shared" si="0"/>
        <v xml:space="preserve"> </v>
      </c>
      <c r="AW7" s="175" t="str">
        <f t="shared" si="0"/>
        <v xml:space="preserve"> </v>
      </c>
      <c r="AX7" s="175" t="str">
        <f t="shared" si="0"/>
        <v xml:space="preserve"> </v>
      </c>
      <c r="AY7" s="175" t="str">
        <f t="shared" si="0"/>
        <v xml:space="preserve"> </v>
      </c>
      <c r="AZ7" s="175" t="str">
        <f t="shared" si="0"/>
        <v xml:space="preserve"> </v>
      </c>
      <c r="BA7" s="175" t="str">
        <f t="shared" si="0"/>
        <v xml:space="preserve"> </v>
      </c>
      <c r="BB7" s="175" t="str">
        <f t="shared" si="0"/>
        <v xml:space="preserve"> </v>
      </c>
      <c r="BC7" s="175" t="str">
        <f t="shared" si="0"/>
        <v xml:space="preserve"> </v>
      </c>
    </row>
    <row r="8" spans="1:55" x14ac:dyDescent="0.25">
      <c r="A8" s="170">
        <f>'[1]Впишите фамилии!'!A64</f>
        <v>5</v>
      </c>
      <c r="B8" s="171" t="str">
        <f>'[1]Впишите фамилии!'!B64</f>
        <v>а</v>
      </c>
      <c r="C8" s="172" t="str">
        <f>'[1]Впишите фамилии!'!C64</f>
        <v>Галым Айсана</v>
      </c>
      <c r="D8" s="170">
        <f>'[1]18.09'!K8</f>
        <v>72</v>
      </c>
      <c r="E8" s="170">
        <f>'[1]6.10'!K8</f>
        <v>79</v>
      </c>
      <c r="F8" s="170">
        <f>'[1]22.10'!K8</f>
        <v>80</v>
      </c>
      <c r="G8" s="170">
        <f>'[1]28.11'!K8</f>
        <v>91</v>
      </c>
      <c r="H8" s="170">
        <f>'[1]10.12'!K8</f>
        <v>80</v>
      </c>
      <c r="I8" s="173">
        <f>'[1]6тест'!K8</f>
        <v>0</v>
      </c>
      <c r="J8" s="173">
        <f>'[1]7тест'!K8</f>
        <v>0</v>
      </c>
      <c r="K8" s="173">
        <f>'[1]8тест'!K8</f>
        <v>0</v>
      </c>
      <c r="L8" s="173">
        <f>'[1]9тест'!K8</f>
        <v>0</v>
      </c>
      <c r="M8" s="173">
        <f>'[1]10тест'!K8</f>
        <v>0</v>
      </c>
      <c r="N8" s="173">
        <f>'[1]11тест'!K8</f>
        <v>0</v>
      </c>
      <c r="O8" s="173">
        <f>'[1]12тест'!K8</f>
        <v>0</v>
      </c>
      <c r="P8" s="173">
        <f>'[1]13тест'!K8</f>
        <v>0</v>
      </c>
      <c r="Q8" s="173">
        <f>'[1]14тест'!K8</f>
        <v>0</v>
      </c>
      <c r="R8" s="173">
        <f>'[1]15тест'!K8</f>
        <v>0</v>
      </c>
      <c r="S8" s="173">
        <f>'[1]16тест'!K8</f>
        <v>0</v>
      </c>
      <c r="T8" s="173">
        <f>'[1]17тест'!K8</f>
        <v>0</v>
      </c>
      <c r="U8" s="173">
        <f>'[1]18тест'!K8</f>
        <v>0</v>
      </c>
      <c r="V8" s="173">
        <f>'[1]19тест'!K8</f>
        <v>0</v>
      </c>
      <c r="W8" s="173">
        <f>'[1]20тест'!K8</f>
        <v>0</v>
      </c>
      <c r="X8" s="173">
        <f>'[1]21тест'!K8</f>
        <v>0</v>
      </c>
      <c r="Y8" s="173">
        <f>'[1]22тест'!K8</f>
        <v>0</v>
      </c>
      <c r="Z8" s="173">
        <f>'[1]23тест'!K8</f>
        <v>0</v>
      </c>
      <c r="AA8" s="173">
        <f>'[1]24тест'!K8</f>
        <v>0</v>
      </c>
      <c r="AB8" s="173">
        <f>'[1]25тест'!K8</f>
        <v>0</v>
      </c>
      <c r="AC8" s="174">
        <f t="shared" si="1"/>
        <v>80.400000000000006</v>
      </c>
      <c r="AD8" s="162">
        <f t="shared" si="2"/>
        <v>5</v>
      </c>
      <c r="AE8" s="175">
        <f t="shared" si="0"/>
        <v>1</v>
      </c>
      <c r="AF8" s="175">
        <f t="shared" si="0"/>
        <v>1</v>
      </c>
      <c r="AG8" s="175">
        <f t="shared" si="0"/>
        <v>1</v>
      </c>
      <c r="AH8" s="175">
        <f t="shared" si="0"/>
        <v>1</v>
      </c>
      <c r="AI8" s="175">
        <f t="shared" si="0"/>
        <v>1</v>
      </c>
      <c r="AJ8" s="175" t="str">
        <f t="shared" si="0"/>
        <v xml:space="preserve"> </v>
      </c>
      <c r="AK8" s="175" t="str">
        <f t="shared" si="0"/>
        <v xml:space="preserve"> </v>
      </c>
      <c r="AL8" s="175" t="str">
        <f t="shared" si="0"/>
        <v xml:space="preserve"> </v>
      </c>
      <c r="AM8" s="175" t="str">
        <f t="shared" si="0"/>
        <v xml:space="preserve"> </v>
      </c>
      <c r="AN8" s="175" t="str">
        <f t="shared" si="0"/>
        <v xml:space="preserve"> </v>
      </c>
      <c r="AO8" s="175" t="str">
        <f t="shared" si="0"/>
        <v xml:space="preserve"> </v>
      </c>
      <c r="AP8" s="175" t="str">
        <f t="shared" si="0"/>
        <v xml:space="preserve"> </v>
      </c>
      <c r="AQ8" s="175" t="str">
        <f t="shared" si="0"/>
        <v xml:space="preserve"> </v>
      </c>
      <c r="AR8" s="175" t="str">
        <f t="shared" si="0"/>
        <v xml:space="preserve"> </v>
      </c>
      <c r="AS8" s="175" t="str">
        <f t="shared" si="0"/>
        <v xml:space="preserve"> </v>
      </c>
      <c r="AT8" s="175" t="str">
        <f t="shared" si="0"/>
        <v xml:space="preserve"> </v>
      </c>
      <c r="AU8" s="175" t="str">
        <f t="shared" si="0"/>
        <v xml:space="preserve"> </v>
      </c>
      <c r="AV8" s="175" t="str">
        <f t="shared" si="0"/>
        <v xml:space="preserve"> </v>
      </c>
      <c r="AW8" s="175" t="str">
        <f t="shared" si="0"/>
        <v xml:space="preserve"> </v>
      </c>
      <c r="AX8" s="175" t="str">
        <f t="shared" si="0"/>
        <v xml:space="preserve"> </v>
      </c>
      <c r="AY8" s="175" t="str">
        <f t="shared" si="0"/>
        <v xml:space="preserve"> </v>
      </c>
      <c r="AZ8" s="175" t="str">
        <f t="shared" si="0"/>
        <v xml:space="preserve"> </v>
      </c>
      <c r="BA8" s="175" t="str">
        <f t="shared" si="0"/>
        <v xml:space="preserve"> </v>
      </c>
      <c r="BB8" s="175" t="str">
        <f t="shared" si="0"/>
        <v xml:space="preserve"> </v>
      </c>
      <c r="BC8" s="175" t="str">
        <f t="shared" si="0"/>
        <v xml:space="preserve"> </v>
      </c>
    </row>
    <row r="9" spans="1:55" x14ac:dyDescent="0.25">
      <c r="A9" s="170">
        <f>'[1]Впишите фамилии!'!A65</f>
        <v>6</v>
      </c>
      <c r="B9" s="171" t="str">
        <f>'[1]Впишите фамилии!'!B65</f>
        <v>а</v>
      </c>
      <c r="C9" s="172" t="str">
        <f>'[1]Впишите фамилии!'!C65</f>
        <v>Глебова Вероника</v>
      </c>
      <c r="D9" s="170">
        <f>'[1]18.09'!K9</f>
        <v>55</v>
      </c>
      <c r="E9" s="170">
        <f>'[1]6.10'!K9</f>
        <v>74</v>
      </c>
      <c r="F9" s="170">
        <f>'[1]22.10'!K9</f>
        <v>68</v>
      </c>
      <c r="G9" s="170">
        <f>'[1]28.11'!K9</f>
        <v>74</v>
      </c>
      <c r="H9" s="170">
        <f>'[1]10.12'!K9</f>
        <v>65</v>
      </c>
      <c r="I9" s="173">
        <f>'[1]6тест'!K9</f>
        <v>0</v>
      </c>
      <c r="J9" s="173">
        <f>'[1]7тест'!K9</f>
        <v>0</v>
      </c>
      <c r="K9" s="173">
        <f>'[1]8тест'!K9</f>
        <v>0</v>
      </c>
      <c r="L9" s="173">
        <f>'[1]9тест'!K9</f>
        <v>0</v>
      </c>
      <c r="M9" s="173">
        <f>'[1]10тест'!K9</f>
        <v>0</v>
      </c>
      <c r="N9" s="173">
        <f>'[1]11тест'!K9</f>
        <v>0</v>
      </c>
      <c r="O9" s="173">
        <f>'[1]12тест'!K9</f>
        <v>0</v>
      </c>
      <c r="P9" s="173">
        <f>'[1]13тест'!K9</f>
        <v>0</v>
      </c>
      <c r="Q9" s="173">
        <f>'[1]14тест'!K9</f>
        <v>0</v>
      </c>
      <c r="R9" s="173">
        <f>'[1]15тест'!K9</f>
        <v>0</v>
      </c>
      <c r="S9" s="173">
        <f>'[1]16тест'!K9</f>
        <v>0</v>
      </c>
      <c r="T9" s="173">
        <f>'[1]17тест'!K9</f>
        <v>0</v>
      </c>
      <c r="U9" s="173">
        <f>'[1]18тест'!K9</f>
        <v>0</v>
      </c>
      <c r="V9" s="173">
        <f>'[1]19тест'!K9</f>
        <v>0</v>
      </c>
      <c r="W9" s="173">
        <f>'[1]20тест'!K9</f>
        <v>0</v>
      </c>
      <c r="X9" s="173">
        <f>'[1]21тест'!K9</f>
        <v>0</v>
      </c>
      <c r="Y9" s="173">
        <f>'[1]22тест'!K9</f>
        <v>0</v>
      </c>
      <c r="Z9" s="173">
        <f>'[1]23тест'!K9</f>
        <v>0</v>
      </c>
      <c r="AA9" s="173">
        <f>'[1]24тест'!K9</f>
        <v>0</v>
      </c>
      <c r="AB9" s="173">
        <f>'[1]25тест'!K9</f>
        <v>0</v>
      </c>
      <c r="AC9" s="174">
        <f t="shared" si="1"/>
        <v>67.2</v>
      </c>
      <c r="AD9" s="162">
        <f t="shared" si="2"/>
        <v>5</v>
      </c>
      <c r="AE9" s="175">
        <f t="shared" si="0"/>
        <v>1</v>
      </c>
      <c r="AF9" s="175">
        <f t="shared" si="0"/>
        <v>1</v>
      </c>
      <c r="AG9" s="175">
        <f t="shared" si="0"/>
        <v>1</v>
      </c>
      <c r="AH9" s="175">
        <f t="shared" si="0"/>
        <v>1</v>
      </c>
      <c r="AI9" s="175">
        <f t="shared" si="0"/>
        <v>1</v>
      </c>
      <c r="AJ9" s="175" t="str">
        <f t="shared" si="0"/>
        <v xml:space="preserve"> </v>
      </c>
      <c r="AK9" s="175" t="str">
        <f t="shared" si="0"/>
        <v xml:space="preserve"> </v>
      </c>
      <c r="AL9" s="175" t="str">
        <f t="shared" si="0"/>
        <v xml:space="preserve"> </v>
      </c>
      <c r="AM9" s="175" t="str">
        <f t="shared" si="0"/>
        <v xml:space="preserve"> </v>
      </c>
      <c r="AN9" s="175" t="str">
        <f t="shared" si="0"/>
        <v xml:space="preserve"> </v>
      </c>
      <c r="AO9" s="175" t="str">
        <f t="shared" si="0"/>
        <v xml:space="preserve"> </v>
      </c>
      <c r="AP9" s="175" t="str">
        <f t="shared" si="0"/>
        <v xml:space="preserve"> </v>
      </c>
      <c r="AQ9" s="175" t="str">
        <f t="shared" si="0"/>
        <v xml:space="preserve"> </v>
      </c>
      <c r="AR9" s="175" t="str">
        <f t="shared" si="0"/>
        <v xml:space="preserve"> </v>
      </c>
      <c r="AS9" s="175" t="str">
        <f t="shared" si="0"/>
        <v xml:space="preserve"> </v>
      </c>
      <c r="AT9" s="175" t="str">
        <f t="shared" si="0"/>
        <v xml:space="preserve"> </v>
      </c>
      <c r="AU9" s="175" t="str">
        <f t="shared" si="0"/>
        <v xml:space="preserve"> </v>
      </c>
      <c r="AV9" s="175" t="str">
        <f t="shared" si="0"/>
        <v xml:space="preserve"> </v>
      </c>
      <c r="AW9" s="175" t="str">
        <f t="shared" si="0"/>
        <v xml:space="preserve"> </v>
      </c>
      <c r="AX9" s="175" t="str">
        <f t="shared" si="0"/>
        <v xml:space="preserve"> </v>
      </c>
      <c r="AY9" s="175" t="str">
        <f t="shared" si="0"/>
        <v xml:space="preserve"> </v>
      </c>
      <c r="AZ9" s="175" t="str">
        <f t="shared" si="0"/>
        <v xml:space="preserve"> </v>
      </c>
      <c r="BA9" s="175" t="str">
        <f t="shared" si="0"/>
        <v xml:space="preserve"> </v>
      </c>
      <c r="BB9" s="175" t="str">
        <f t="shared" si="0"/>
        <v xml:space="preserve"> </v>
      </c>
      <c r="BC9" s="175" t="str">
        <f t="shared" si="0"/>
        <v xml:space="preserve"> </v>
      </c>
    </row>
    <row r="10" spans="1:55" ht="15.75" customHeight="1" x14ac:dyDescent="0.25">
      <c r="A10" s="170">
        <f>'[1]Впишите фамилии!'!A66</f>
        <v>7</v>
      </c>
      <c r="B10" s="171" t="str">
        <f>'[1]Впишите фамилии!'!B66</f>
        <v>а</v>
      </c>
      <c r="C10" s="172" t="str">
        <f>'[1]Впишите фамилии!'!C66</f>
        <v>Зейнуллаева Даяна</v>
      </c>
      <c r="D10" s="170">
        <f>'[1]18.09'!K10</f>
        <v>75</v>
      </c>
      <c r="E10" s="170">
        <f>'[1]6.10'!K10</f>
        <v>62</v>
      </c>
      <c r="F10" s="170">
        <f>'[1]22.10'!K10</f>
        <v>55</v>
      </c>
      <c r="G10" s="170">
        <f>'[1]28.11'!K10</f>
        <v>66</v>
      </c>
      <c r="H10" s="170">
        <f>'[1]10.12'!K10</f>
        <v>68</v>
      </c>
      <c r="I10" s="173">
        <f>'[1]6тест'!K10</f>
        <v>0</v>
      </c>
      <c r="J10" s="173">
        <f>'[1]7тест'!K10</f>
        <v>0</v>
      </c>
      <c r="K10" s="173">
        <f>'[1]8тест'!K10</f>
        <v>0</v>
      </c>
      <c r="L10" s="173">
        <f>'[1]9тест'!K10</f>
        <v>0</v>
      </c>
      <c r="M10" s="173">
        <f>'[1]10тест'!K10</f>
        <v>0</v>
      </c>
      <c r="N10" s="173">
        <f>'[1]11тест'!K10</f>
        <v>0</v>
      </c>
      <c r="O10" s="173">
        <f>'[1]12тест'!K10</f>
        <v>0</v>
      </c>
      <c r="P10" s="173">
        <f>'[1]13тест'!K10</f>
        <v>0</v>
      </c>
      <c r="Q10" s="173">
        <f>'[1]14тест'!K10</f>
        <v>0</v>
      </c>
      <c r="R10" s="173">
        <f>'[1]15тест'!K10</f>
        <v>0</v>
      </c>
      <c r="S10" s="173">
        <f>'[1]16тест'!K10</f>
        <v>0</v>
      </c>
      <c r="T10" s="173">
        <f>'[1]17тест'!K10</f>
        <v>0</v>
      </c>
      <c r="U10" s="173">
        <f>'[1]18тест'!K10</f>
        <v>0</v>
      </c>
      <c r="V10" s="173">
        <f>'[1]19тест'!K10</f>
        <v>0</v>
      </c>
      <c r="W10" s="173">
        <f>'[1]20тест'!K10</f>
        <v>0</v>
      </c>
      <c r="X10" s="173">
        <f>'[1]21тест'!K10</f>
        <v>0</v>
      </c>
      <c r="Y10" s="173">
        <f>'[1]22тест'!K10</f>
        <v>0</v>
      </c>
      <c r="Z10" s="173">
        <f>'[1]23тест'!K10</f>
        <v>0</v>
      </c>
      <c r="AA10" s="173">
        <f>'[1]24тест'!K10</f>
        <v>0</v>
      </c>
      <c r="AB10" s="173">
        <f>'[1]25тест'!K10</f>
        <v>0</v>
      </c>
      <c r="AC10" s="174">
        <f t="shared" si="1"/>
        <v>65.2</v>
      </c>
      <c r="AD10" s="162">
        <f t="shared" si="2"/>
        <v>5</v>
      </c>
      <c r="AE10" s="175">
        <f t="shared" si="0"/>
        <v>1</v>
      </c>
      <c r="AF10" s="175">
        <f t="shared" si="0"/>
        <v>1</v>
      </c>
      <c r="AG10" s="175">
        <f t="shared" si="0"/>
        <v>1</v>
      </c>
      <c r="AH10" s="175">
        <f t="shared" si="0"/>
        <v>1</v>
      </c>
      <c r="AI10" s="175">
        <f t="shared" si="0"/>
        <v>1</v>
      </c>
      <c r="AJ10" s="175" t="str">
        <f t="shared" si="0"/>
        <v xml:space="preserve"> </v>
      </c>
      <c r="AK10" s="175" t="str">
        <f t="shared" si="0"/>
        <v xml:space="preserve"> </v>
      </c>
      <c r="AL10" s="175" t="str">
        <f t="shared" si="0"/>
        <v xml:space="preserve"> </v>
      </c>
      <c r="AM10" s="175" t="str">
        <f t="shared" si="0"/>
        <v xml:space="preserve"> </v>
      </c>
      <c r="AN10" s="175" t="str">
        <f t="shared" si="0"/>
        <v xml:space="preserve"> </v>
      </c>
      <c r="AO10" s="175" t="str">
        <f t="shared" si="0"/>
        <v xml:space="preserve"> </v>
      </c>
      <c r="AP10" s="175" t="str">
        <f t="shared" si="0"/>
        <v xml:space="preserve"> </v>
      </c>
      <c r="AQ10" s="175" t="str">
        <f t="shared" si="0"/>
        <v xml:space="preserve"> </v>
      </c>
      <c r="AR10" s="175" t="str">
        <f t="shared" si="0"/>
        <v xml:space="preserve"> </v>
      </c>
      <c r="AS10" s="175" t="str">
        <f t="shared" si="0"/>
        <v xml:space="preserve"> </v>
      </c>
      <c r="AT10" s="175" t="str">
        <f t="shared" si="0"/>
        <v xml:space="preserve"> </v>
      </c>
      <c r="AU10" s="175" t="str">
        <f t="shared" si="0"/>
        <v xml:space="preserve"> </v>
      </c>
      <c r="AV10" s="175" t="str">
        <f t="shared" si="0"/>
        <v xml:space="preserve"> </v>
      </c>
      <c r="AW10" s="175" t="str">
        <f t="shared" si="0"/>
        <v xml:space="preserve"> </v>
      </c>
      <c r="AX10" s="175" t="str">
        <f t="shared" si="0"/>
        <v xml:space="preserve"> </v>
      </c>
      <c r="AY10" s="175" t="str">
        <f t="shared" si="0"/>
        <v xml:space="preserve"> </v>
      </c>
      <c r="AZ10" s="175" t="str">
        <f t="shared" si="0"/>
        <v xml:space="preserve"> </v>
      </c>
      <c r="BA10" s="175" t="str">
        <f t="shared" si="0"/>
        <v xml:space="preserve"> </v>
      </c>
      <c r="BB10" s="175" t="str">
        <f t="shared" si="0"/>
        <v xml:space="preserve"> </v>
      </c>
      <c r="BC10" s="175" t="str">
        <f t="shared" si="0"/>
        <v xml:space="preserve"> </v>
      </c>
    </row>
    <row r="11" spans="1:55" ht="15.75" customHeight="1" x14ac:dyDescent="0.25">
      <c r="A11" s="170">
        <f>'[1]Впишите фамилии!'!A67</f>
        <v>8</v>
      </c>
      <c r="B11" s="171" t="str">
        <f>'[1]Впишите фамилии!'!B67</f>
        <v>а</v>
      </c>
      <c r="C11" s="172" t="str">
        <f>'[1]Впишите фамилии!'!C67</f>
        <v>Иванченко Дмитрий</v>
      </c>
      <c r="D11" s="170">
        <f>'[1]18.09'!K11</f>
        <v>60</v>
      </c>
      <c r="E11" s="170">
        <f>'[1]6.10'!K11</f>
        <v>64</v>
      </c>
      <c r="F11" s="170">
        <f>'[1]22.10'!K11</f>
        <v>65</v>
      </c>
      <c r="G11" s="170">
        <f>'[1]28.11'!K11</f>
        <v>70</v>
      </c>
      <c r="H11" s="170">
        <f>'[1]10.12'!K11</f>
        <v>62</v>
      </c>
      <c r="I11" s="173">
        <f>'[1]6тест'!K11</f>
        <v>0</v>
      </c>
      <c r="J11" s="173">
        <f>'[1]7тест'!K11</f>
        <v>0</v>
      </c>
      <c r="K11" s="173">
        <f>'[1]8тест'!K11</f>
        <v>0</v>
      </c>
      <c r="L11" s="173">
        <f>'[1]9тест'!K11</f>
        <v>0</v>
      </c>
      <c r="M11" s="173">
        <f>'[1]10тест'!K11</f>
        <v>0</v>
      </c>
      <c r="N11" s="173">
        <f>'[1]11тест'!K11</f>
        <v>0</v>
      </c>
      <c r="O11" s="173">
        <f>'[1]12тест'!K11</f>
        <v>0</v>
      </c>
      <c r="P11" s="173">
        <f>'[1]13тест'!K11</f>
        <v>0</v>
      </c>
      <c r="Q11" s="173">
        <f>'[1]14тест'!K11</f>
        <v>0</v>
      </c>
      <c r="R11" s="173">
        <f>'[1]15тест'!K11</f>
        <v>0</v>
      </c>
      <c r="S11" s="173">
        <f>'[1]16тест'!K11</f>
        <v>0</v>
      </c>
      <c r="T11" s="173">
        <f>'[1]17тест'!K11</f>
        <v>0</v>
      </c>
      <c r="U11" s="173">
        <f>'[1]18тест'!K11</f>
        <v>0</v>
      </c>
      <c r="V11" s="173">
        <f>'[1]19тест'!K11</f>
        <v>0</v>
      </c>
      <c r="W11" s="173">
        <f>'[1]20тест'!K11</f>
        <v>0</v>
      </c>
      <c r="X11" s="173">
        <f>'[1]21тест'!K11</f>
        <v>0</v>
      </c>
      <c r="Y11" s="173">
        <f>'[1]22тест'!K11</f>
        <v>0</v>
      </c>
      <c r="Z11" s="173">
        <f>'[1]23тест'!K11</f>
        <v>0</v>
      </c>
      <c r="AA11" s="173">
        <f>'[1]24тест'!K11</f>
        <v>0</v>
      </c>
      <c r="AB11" s="173">
        <f>'[1]25тест'!K11</f>
        <v>0</v>
      </c>
      <c r="AC11" s="174">
        <f t="shared" si="1"/>
        <v>64.2</v>
      </c>
      <c r="AD11" s="162">
        <f t="shared" si="2"/>
        <v>5</v>
      </c>
      <c r="AE11" s="175">
        <f t="shared" si="0"/>
        <v>1</v>
      </c>
      <c r="AF11" s="175">
        <f t="shared" si="0"/>
        <v>1</v>
      </c>
      <c r="AG11" s="175">
        <f t="shared" si="0"/>
        <v>1</v>
      </c>
      <c r="AH11" s="175">
        <f t="shared" si="0"/>
        <v>1</v>
      </c>
      <c r="AI11" s="175">
        <f t="shared" si="0"/>
        <v>1</v>
      </c>
      <c r="AJ11" s="175" t="str">
        <f t="shared" si="0"/>
        <v xml:space="preserve"> </v>
      </c>
      <c r="AK11" s="175" t="str">
        <f t="shared" si="0"/>
        <v xml:space="preserve"> </v>
      </c>
      <c r="AL11" s="175" t="str">
        <f t="shared" si="0"/>
        <v xml:space="preserve"> </v>
      </c>
      <c r="AM11" s="175" t="str">
        <f t="shared" si="0"/>
        <v xml:space="preserve"> </v>
      </c>
      <c r="AN11" s="175" t="str">
        <f t="shared" si="0"/>
        <v xml:space="preserve"> </v>
      </c>
      <c r="AO11" s="175" t="str">
        <f t="shared" si="0"/>
        <v xml:space="preserve"> </v>
      </c>
      <c r="AP11" s="175" t="str">
        <f t="shared" si="0"/>
        <v xml:space="preserve"> </v>
      </c>
      <c r="AQ11" s="175" t="str">
        <f t="shared" si="0"/>
        <v xml:space="preserve"> </v>
      </c>
      <c r="AR11" s="175" t="str">
        <f t="shared" si="0"/>
        <v xml:space="preserve"> </v>
      </c>
      <c r="AS11" s="175" t="str">
        <f t="shared" si="0"/>
        <v xml:space="preserve"> </v>
      </c>
      <c r="AT11" s="175" t="str">
        <f t="shared" si="0"/>
        <v xml:space="preserve"> </v>
      </c>
      <c r="AU11" s="175" t="str">
        <f t="shared" si="0"/>
        <v xml:space="preserve"> </v>
      </c>
      <c r="AV11" s="175" t="str">
        <f t="shared" si="0"/>
        <v xml:space="preserve"> </v>
      </c>
      <c r="AW11" s="175" t="str">
        <f t="shared" si="0"/>
        <v xml:space="preserve"> </v>
      </c>
      <c r="AX11" s="175" t="str">
        <f t="shared" si="0"/>
        <v xml:space="preserve"> </v>
      </c>
      <c r="AY11" s="175" t="str">
        <f t="shared" si="0"/>
        <v xml:space="preserve"> </v>
      </c>
      <c r="AZ11" s="175" t="str">
        <f t="shared" si="0"/>
        <v xml:space="preserve"> </v>
      </c>
      <c r="BA11" s="175" t="str">
        <f t="shared" si="0"/>
        <v xml:space="preserve"> </v>
      </c>
      <c r="BB11" s="175" t="str">
        <f t="shared" si="0"/>
        <v xml:space="preserve"> </v>
      </c>
      <c r="BC11" s="175" t="str">
        <f t="shared" si="0"/>
        <v xml:space="preserve"> </v>
      </c>
    </row>
    <row r="12" spans="1:55" ht="15.75" customHeight="1" x14ac:dyDescent="0.25">
      <c r="A12" s="170">
        <f>'[1]Впишите фамилии!'!A68</f>
        <v>9</v>
      </c>
      <c r="B12" s="171" t="str">
        <f>'[1]Впишите фамилии!'!B68</f>
        <v>а</v>
      </c>
      <c r="C12" s="172" t="str">
        <f>'[1]Впишите фамилии!'!C68</f>
        <v>Искра Александр</v>
      </c>
      <c r="D12" s="170">
        <f>'[1]18.09'!K12</f>
        <v>54</v>
      </c>
      <c r="E12" s="170">
        <f>'[1]6.10'!K12</f>
        <v>52</v>
      </c>
      <c r="F12" s="170">
        <f>'[1]22.10'!K12</f>
        <v>59</v>
      </c>
      <c r="G12" s="170">
        <f>'[1]28.11'!K12</f>
        <v>57</v>
      </c>
      <c r="H12" s="170">
        <f>'[1]10.12'!K12</f>
        <v>60</v>
      </c>
      <c r="I12" s="173">
        <f>'[1]6тест'!K12</f>
        <v>0</v>
      </c>
      <c r="J12" s="173">
        <f>'[1]7тест'!K12</f>
        <v>0</v>
      </c>
      <c r="K12" s="173">
        <f>'[1]8тест'!K12</f>
        <v>0</v>
      </c>
      <c r="L12" s="173">
        <f>'[1]9тест'!K12</f>
        <v>0</v>
      </c>
      <c r="M12" s="173">
        <f>'[1]10тест'!K12</f>
        <v>0</v>
      </c>
      <c r="N12" s="173">
        <f>'[1]11тест'!K12</f>
        <v>0</v>
      </c>
      <c r="O12" s="173">
        <f>'[1]12тест'!K12</f>
        <v>0</v>
      </c>
      <c r="P12" s="173">
        <f>'[1]13тест'!K12</f>
        <v>0</v>
      </c>
      <c r="Q12" s="173">
        <f>'[1]14тест'!K12</f>
        <v>0</v>
      </c>
      <c r="R12" s="173">
        <f>'[1]15тест'!K12</f>
        <v>0</v>
      </c>
      <c r="S12" s="173">
        <f>'[1]16тест'!K12</f>
        <v>0</v>
      </c>
      <c r="T12" s="173">
        <f>'[1]17тест'!K12</f>
        <v>0</v>
      </c>
      <c r="U12" s="173">
        <f>'[1]18тест'!K12</f>
        <v>0</v>
      </c>
      <c r="V12" s="173">
        <f>'[1]19тест'!K12</f>
        <v>0</v>
      </c>
      <c r="W12" s="173">
        <f>'[1]20тест'!K12</f>
        <v>0</v>
      </c>
      <c r="X12" s="173">
        <f>'[1]21тест'!K12</f>
        <v>0</v>
      </c>
      <c r="Y12" s="173">
        <f>'[1]22тест'!K12</f>
        <v>0</v>
      </c>
      <c r="Z12" s="173">
        <f>'[1]23тест'!K12</f>
        <v>0</v>
      </c>
      <c r="AA12" s="173">
        <f>'[1]24тест'!K12</f>
        <v>0</v>
      </c>
      <c r="AB12" s="173">
        <f>'[1]25тест'!K12</f>
        <v>0</v>
      </c>
      <c r="AC12" s="174">
        <f t="shared" si="1"/>
        <v>56.4</v>
      </c>
      <c r="AD12" s="162">
        <f t="shared" si="2"/>
        <v>5</v>
      </c>
      <c r="AE12" s="175">
        <f t="shared" si="0"/>
        <v>1</v>
      </c>
      <c r="AF12" s="175">
        <f t="shared" si="0"/>
        <v>1</v>
      </c>
      <c r="AG12" s="175">
        <f t="shared" si="0"/>
        <v>1</v>
      </c>
      <c r="AH12" s="175">
        <f t="shared" si="0"/>
        <v>1</v>
      </c>
      <c r="AI12" s="175">
        <f t="shared" si="0"/>
        <v>1</v>
      </c>
      <c r="AJ12" s="175" t="str">
        <f t="shared" si="0"/>
        <v xml:space="preserve"> </v>
      </c>
      <c r="AK12" s="175" t="str">
        <f t="shared" si="0"/>
        <v xml:space="preserve"> </v>
      </c>
      <c r="AL12" s="175" t="str">
        <f t="shared" si="0"/>
        <v xml:space="preserve"> </v>
      </c>
      <c r="AM12" s="175" t="str">
        <f t="shared" si="0"/>
        <v xml:space="preserve"> </v>
      </c>
      <c r="AN12" s="175" t="str">
        <f t="shared" si="0"/>
        <v xml:space="preserve"> </v>
      </c>
      <c r="AO12" s="175" t="str">
        <f t="shared" si="0"/>
        <v xml:space="preserve"> </v>
      </c>
      <c r="AP12" s="175" t="str">
        <f t="shared" si="0"/>
        <v xml:space="preserve"> </v>
      </c>
      <c r="AQ12" s="175" t="str">
        <f t="shared" si="0"/>
        <v xml:space="preserve"> </v>
      </c>
      <c r="AR12" s="175" t="str">
        <f t="shared" si="0"/>
        <v xml:space="preserve"> </v>
      </c>
      <c r="AS12" s="175" t="str">
        <f t="shared" si="0"/>
        <v xml:space="preserve"> </v>
      </c>
      <c r="AT12" s="175" t="str">
        <f t="shared" si="0"/>
        <v xml:space="preserve"> </v>
      </c>
      <c r="AU12" s="175" t="str">
        <f t="shared" si="0"/>
        <v xml:space="preserve"> </v>
      </c>
      <c r="AV12" s="175" t="str">
        <f t="shared" si="0"/>
        <v xml:space="preserve"> </v>
      </c>
      <c r="AW12" s="175" t="str">
        <f t="shared" si="0"/>
        <v xml:space="preserve"> </v>
      </c>
      <c r="AX12" s="175" t="str">
        <f t="shared" si="0"/>
        <v xml:space="preserve"> </v>
      </c>
      <c r="AY12" s="175" t="str">
        <f t="shared" si="0"/>
        <v xml:space="preserve"> </v>
      </c>
      <c r="AZ12" s="175" t="str">
        <f t="shared" si="0"/>
        <v xml:space="preserve"> </v>
      </c>
      <c r="BA12" s="175" t="str">
        <f t="shared" si="0"/>
        <v xml:space="preserve"> </v>
      </c>
      <c r="BB12" s="175" t="str">
        <f t="shared" si="0"/>
        <v xml:space="preserve"> </v>
      </c>
      <c r="BC12" s="175" t="str">
        <f t="shared" si="0"/>
        <v xml:space="preserve"> </v>
      </c>
    </row>
    <row r="13" spans="1:55" ht="15.75" customHeight="1" x14ac:dyDescent="0.25">
      <c r="A13" s="170">
        <f>'[1]Впишите фамилии!'!A69</f>
        <v>10</v>
      </c>
      <c r="B13" s="171" t="str">
        <f>'[1]Впишите фамилии!'!B69</f>
        <v>а</v>
      </c>
      <c r="C13" s="172" t="str">
        <f>'[1]Впишите фамилии!'!C69</f>
        <v>Каркенов Адиль</v>
      </c>
      <c r="D13" s="170">
        <f>'[1]18.09'!K13</f>
        <v>82</v>
      </c>
      <c r="E13" s="170">
        <f>'[1]6.10'!K13</f>
        <v>71</v>
      </c>
      <c r="F13" s="170">
        <f>'[1]22.10'!K13</f>
        <v>72</v>
      </c>
      <c r="G13" s="170">
        <f>'[1]28.11'!K13</f>
        <v>83</v>
      </c>
      <c r="H13" s="170">
        <f>'[1]10.12'!K13</f>
        <v>76</v>
      </c>
      <c r="I13" s="173">
        <f>'[1]6тест'!K13</f>
        <v>0</v>
      </c>
      <c r="J13" s="173">
        <f>'[1]7тест'!K13</f>
        <v>0</v>
      </c>
      <c r="K13" s="173">
        <f>'[1]8тест'!K13</f>
        <v>0</v>
      </c>
      <c r="L13" s="173">
        <f>'[1]9тест'!K13</f>
        <v>0</v>
      </c>
      <c r="M13" s="173">
        <f>'[1]10тест'!K13</f>
        <v>0</v>
      </c>
      <c r="N13" s="173">
        <f>'[1]11тест'!K13</f>
        <v>0</v>
      </c>
      <c r="O13" s="173">
        <f>'[1]12тест'!K13</f>
        <v>0</v>
      </c>
      <c r="P13" s="173">
        <f>'[1]13тест'!K13</f>
        <v>0</v>
      </c>
      <c r="Q13" s="173">
        <f>'[1]14тест'!K13</f>
        <v>0</v>
      </c>
      <c r="R13" s="173">
        <f>'[1]15тест'!K13</f>
        <v>0</v>
      </c>
      <c r="S13" s="173">
        <f>'[1]16тест'!K13</f>
        <v>0</v>
      </c>
      <c r="T13" s="173">
        <f>'[1]17тест'!K13</f>
        <v>0</v>
      </c>
      <c r="U13" s="173">
        <f>'[1]18тест'!K13</f>
        <v>0</v>
      </c>
      <c r="V13" s="173">
        <f>'[1]19тест'!K13</f>
        <v>0</v>
      </c>
      <c r="W13" s="173">
        <f>'[1]20тест'!K13</f>
        <v>0</v>
      </c>
      <c r="X13" s="173">
        <f>'[1]21тест'!K13</f>
        <v>0</v>
      </c>
      <c r="Y13" s="173">
        <f>'[1]22тест'!K13</f>
        <v>0</v>
      </c>
      <c r="Z13" s="173">
        <f>'[1]23тест'!K13</f>
        <v>0</v>
      </c>
      <c r="AA13" s="173">
        <f>'[1]24тест'!K13</f>
        <v>0</v>
      </c>
      <c r="AB13" s="173">
        <f>'[1]25тест'!K13</f>
        <v>0</v>
      </c>
      <c r="AC13" s="174">
        <f t="shared" si="1"/>
        <v>76.8</v>
      </c>
      <c r="AD13" s="162">
        <f t="shared" si="2"/>
        <v>5</v>
      </c>
      <c r="AE13" s="175">
        <f t="shared" si="0"/>
        <v>1</v>
      </c>
      <c r="AF13" s="175">
        <f t="shared" si="0"/>
        <v>1</v>
      </c>
      <c r="AG13" s="175">
        <f t="shared" si="0"/>
        <v>1</v>
      </c>
      <c r="AH13" s="175">
        <f t="shared" si="0"/>
        <v>1</v>
      </c>
      <c r="AI13" s="175">
        <f t="shared" si="0"/>
        <v>1</v>
      </c>
      <c r="AJ13" s="175" t="str">
        <f t="shared" si="0"/>
        <v xml:space="preserve"> </v>
      </c>
      <c r="AK13" s="175" t="str">
        <f t="shared" si="0"/>
        <v xml:space="preserve"> </v>
      </c>
      <c r="AL13" s="175" t="str">
        <f t="shared" si="0"/>
        <v xml:space="preserve"> </v>
      </c>
      <c r="AM13" s="175" t="str">
        <f t="shared" si="0"/>
        <v xml:space="preserve"> </v>
      </c>
      <c r="AN13" s="175" t="str">
        <f t="shared" si="0"/>
        <v xml:space="preserve"> </v>
      </c>
      <c r="AO13" s="175" t="str">
        <f t="shared" si="0"/>
        <v xml:space="preserve"> </v>
      </c>
      <c r="AP13" s="175" t="str">
        <f t="shared" si="0"/>
        <v xml:space="preserve"> </v>
      </c>
      <c r="AQ13" s="175" t="str">
        <f t="shared" si="0"/>
        <v xml:space="preserve"> </v>
      </c>
      <c r="AR13" s="175" t="str">
        <f t="shared" si="0"/>
        <v xml:space="preserve"> </v>
      </c>
      <c r="AS13" s="175" t="str">
        <f t="shared" si="0"/>
        <v xml:space="preserve"> </v>
      </c>
      <c r="AT13" s="175" t="str">
        <f t="shared" si="0"/>
        <v xml:space="preserve"> </v>
      </c>
      <c r="AU13" s="175" t="str">
        <f t="shared" si="0"/>
        <v xml:space="preserve"> </v>
      </c>
      <c r="AV13" s="175" t="str">
        <f t="shared" si="0"/>
        <v xml:space="preserve"> </v>
      </c>
      <c r="AW13" s="175" t="str">
        <f t="shared" si="0"/>
        <v xml:space="preserve"> </v>
      </c>
      <c r="AX13" s="175" t="str">
        <f t="shared" si="0"/>
        <v xml:space="preserve"> </v>
      </c>
      <c r="AY13" s="175" t="str">
        <f t="shared" si="0"/>
        <v xml:space="preserve"> </v>
      </c>
      <c r="AZ13" s="175" t="str">
        <f t="shared" si="0"/>
        <v xml:space="preserve"> </v>
      </c>
      <c r="BA13" s="175" t="str">
        <f t="shared" si="0"/>
        <v xml:space="preserve"> </v>
      </c>
      <c r="BB13" s="175" t="str">
        <f t="shared" si="0"/>
        <v xml:space="preserve"> </v>
      </c>
      <c r="BC13" s="175" t="str">
        <f t="shared" si="0"/>
        <v xml:space="preserve"> </v>
      </c>
    </row>
    <row r="14" spans="1:55" ht="15.75" customHeight="1" x14ac:dyDescent="0.25">
      <c r="A14" s="170">
        <f>'[1]Впишите фамилии!'!A70</f>
        <v>11</v>
      </c>
      <c r="B14" s="171" t="str">
        <f>'[1]Впишите фамилии!'!B70</f>
        <v>а</v>
      </c>
      <c r="C14" s="172" t="str">
        <f>'[1]Впишите фамилии!'!C70</f>
        <v>Ким Виктория</v>
      </c>
      <c r="D14" s="170">
        <f>'[1]18.09'!K14</f>
        <v>83</v>
      </c>
      <c r="E14" s="170">
        <f>'[1]6.10'!K14</f>
        <v>77</v>
      </c>
      <c r="F14" s="170">
        <f>'[1]22.10'!K14</f>
        <v>0</v>
      </c>
      <c r="G14" s="170">
        <f>'[1]28.11'!K14</f>
        <v>76</v>
      </c>
      <c r="H14" s="170">
        <f>'[1]10.12'!K14</f>
        <v>71</v>
      </c>
      <c r="I14" s="173">
        <f>'[1]6тест'!K14</f>
        <v>0</v>
      </c>
      <c r="J14" s="173">
        <f>'[1]7тест'!K14</f>
        <v>0</v>
      </c>
      <c r="K14" s="173">
        <f>'[1]8тест'!K14</f>
        <v>0</v>
      </c>
      <c r="L14" s="173">
        <f>'[1]9тест'!K14</f>
        <v>0</v>
      </c>
      <c r="M14" s="173">
        <f>'[1]10тест'!K14</f>
        <v>0</v>
      </c>
      <c r="N14" s="173">
        <f>'[1]11тест'!K14</f>
        <v>0</v>
      </c>
      <c r="O14" s="173">
        <f>'[1]12тест'!K14</f>
        <v>0</v>
      </c>
      <c r="P14" s="173">
        <f>'[1]13тест'!K14</f>
        <v>0</v>
      </c>
      <c r="Q14" s="173">
        <f>'[1]14тест'!K14</f>
        <v>0</v>
      </c>
      <c r="R14" s="173">
        <f>'[1]15тест'!K14</f>
        <v>0</v>
      </c>
      <c r="S14" s="173">
        <f>'[1]16тест'!K14</f>
        <v>0</v>
      </c>
      <c r="T14" s="173">
        <f>'[1]17тест'!K14</f>
        <v>0</v>
      </c>
      <c r="U14" s="173">
        <f>'[1]18тест'!K14</f>
        <v>0</v>
      </c>
      <c r="V14" s="173">
        <f>'[1]19тест'!K14</f>
        <v>0</v>
      </c>
      <c r="W14" s="173">
        <f>'[1]20тест'!K14</f>
        <v>0</v>
      </c>
      <c r="X14" s="173">
        <f>'[1]21тест'!K14</f>
        <v>0</v>
      </c>
      <c r="Y14" s="173">
        <f>'[1]22тест'!K14</f>
        <v>0</v>
      </c>
      <c r="Z14" s="173">
        <f>'[1]23тест'!K14</f>
        <v>0</v>
      </c>
      <c r="AA14" s="173">
        <f>'[1]24тест'!K14</f>
        <v>0</v>
      </c>
      <c r="AB14" s="173">
        <f>'[1]25тест'!K14</f>
        <v>0</v>
      </c>
      <c r="AC14" s="174">
        <f t="shared" si="1"/>
        <v>76.75</v>
      </c>
      <c r="AD14" s="162">
        <f t="shared" si="2"/>
        <v>4</v>
      </c>
      <c r="AE14" s="175">
        <f t="shared" si="0"/>
        <v>1</v>
      </c>
      <c r="AF14" s="175">
        <f t="shared" si="0"/>
        <v>1</v>
      </c>
      <c r="AG14" s="175" t="str">
        <f t="shared" si="0"/>
        <v xml:space="preserve"> </v>
      </c>
      <c r="AH14" s="175">
        <f t="shared" si="0"/>
        <v>1</v>
      </c>
      <c r="AI14" s="175">
        <f t="shared" si="0"/>
        <v>1</v>
      </c>
      <c r="AJ14" s="175" t="str">
        <f t="shared" ref="AJ14:AY29" si="3">IF(I14&gt;0,1," " )</f>
        <v xml:space="preserve"> </v>
      </c>
      <c r="AK14" s="175" t="str">
        <f t="shared" si="3"/>
        <v xml:space="preserve"> </v>
      </c>
      <c r="AL14" s="175" t="str">
        <f t="shared" si="3"/>
        <v xml:space="preserve"> </v>
      </c>
      <c r="AM14" s="175" t="str">
        <f t="shared" si="3"/>
        <v xml:space="preserve"> </v>
      </c>
      <c r="AN14" s="175" t="str">
        <f t="shared" si="3"/>
        <v xml:space="preserve"> </v>
      </c>
      <c r="AO14" s="175" t="str">
        <f t="shared" si="3"/>
        <v xml:space="preserve"> </v>
      </c>
      <c r="AP14" s="175" t="str">
        <f t="shared" si="3"/>
        <v xml:space="preserve"> </v>
      </c>
      <c r="AQ14" s="175" t="str">
        <f t="shared" si="3"/>
        <v xml:space="preserve"> </v>
      </c>
      <c r="AR14" s="175" t="str">
        <f t="shared" si="3"/>
        <v xml:space="preserve"> </v>
      </c>
      <c r="AS14" s="175" t="str">
        <f t="shared" si="3"/>
        <v xml:space="preserve"> </v>
      </c>
      <c r="AT14" s="175" t="str">
        <f t="shared" si="3"/>
        <v xml:space="preserve"> </v>
      </c>
      <c r="AU14" s="175" t="str">
        <f t="shared" si="3"/>
        <v xml:space="preserve"> </v>
      </c>
      <c r="AV14" s="175" t="str">
        <f t="shared" si="3"/>
        <v xml:space="preserve"> </v>
      </c>
      <c r="AW14" s="175" t="str">
        <f t="shared" si="3"/>
        <v xml:space="preserve"> </v>
      </c>
      <c r="AX14" s="175" t="str">
        <f t="shared" si="3"/>
        <v xml:space="preserve"> </v>
      </c>
      <c r="AY14" s="175" t="str">
        <f t="shared" si="3"/>
        <v xml:space="preserve"> </v>
      </c>
      <c r="AZ14" s="175" t="str">
        <f t="shared" ref="AZ14:BC97" si="4">IF(Y14&gt;0,1," " )</f>
        <v xml:space="preserve"> </v>
      </c>
      <c r="BA14" s="175" t="str">
        <f t="shared" si="4"/>
        <v xml:space="preserve"> </v>
      </c>
      <c r="BB14" s="175" t="str">
        <f t="shared" si="4"/>
        <v xml:space="preserve"> </v>
      </c>
      <c r="BC14" s="175" t="str">
        <f t="shared" si="4"/>
        <v xml:space="preserve"> </v>
      </c>
    </row>
    <row r="15" spans="1:55" ht="15.75" customHeight="1" x14ac:dyDescent="0.25">
      <c r="A15" s="170">
        <f>'[1]Впишите фамилии!'!A71</f>
        <v>12</v>
      </c>
      <c r="B15" s="171" t="str">
        <f>'[1]Впишите фамилии!'!B71</f>
        <v>а</v>
      </c>
      <c r="C15" s="172" t="str">
        <f>'[1]Впишите фамилии!'!C71</f>
        <v>Кузнецов Борис</v>
      </c>
      <c r="D15" s="170">
        <f>'[1]18.09'!K15</f>
        <v>75</v>
      </c>
      <c r="E15" s="170">
        <f>'[1]6.10'!K15</f>
        <v>84</v>
      </c>
      <c r="F15" s="170">
        <f>'[1]22.10'!K15</f>
        <v>60</v>
      </c>
      <c r="G15" s="170">
        <f>'[1]28.11'!K15</f>
        <v>77</v>
      </c>
      <c r="H15" s="170">
        <f>'[1]10.12'!K15</f>
        <v>83</v>
      </c>
      <c r="I15" s="173">
        <f>'[1]6тест'!K15</f>
        <v>0</v>
      </c>
      <c r="J15" s="173">
        <f>'[1]7тест'!K15</f>
        <v>0</v>
      </c>
      <c r="K15" s="173">
        <f>'[1]8тест'!K15</f>
        <v>0</v>
      </c>
      <c r="L15" s="173">
        <f>'[1]9тест'!K15</f>
        <v>0</v>
      </c>
      <c r="M15" s="173">
        <f>'[1]10тест'!K15</f>
        <v>0</v>
      </c>
      <c r="N15" s="173">
        <f>'[1]11тест'!K15</f>
        <v>0</v>
      </c>
      <c r="O15" s="173">
        <f>'[1]12тест'!K15</f>
        <v>0</v>
      </c>
      <c r="P15" s="173">
        <f>'[1]13тест'!K15</f>
        <v>0</v>
      </c>
      <c r="Q15" s="173">
        <f>'[1]14тест'!K15</f>
        <v>0</v>
      </c>
      <c r="R15" s="173">
        <f>'[1]15тест'!K15</f>
        <v>0</v>
      </c>
      <c r="S15" s="173">
        <f>'[1]16тест'!K15</f>
        <v>0</v>
      </c>
      <c r="T15" s="173">
        <f>'[1]17тест'!K15</f>
        <v>0</v>
      </c>
      <c r="U15" s="173">
        <f>'[1]18тест'!K15</f>
        <v>0</v>
      </c>
      <c r="V15" s="173">
        <f>'[1]19тест'!K15</f>
        <v>0</v>
      </c>
      <c r="W15" s="173">
        <f>'[1]20тест'!K15</f>
        <v>0</v>
      </c>
      <c r="X15" s="173">
        <f>'[1]21тест'!K15</f>
        <v>0</v>
      </c>
      <c r="Y15" s="173">
        <f>'[1]22тест'!K15</f>
        <v>0</v>
      </c>
      <c r="Z15" s="173">
        <f>'[1]23тест'!K15</f>
        <v>0</v>
      </c>
      <c r="AA15" s="173">
        <f>'[1]24тест'!K15</f>
        <v>0</v>
      </c>
      <c r="AB15" s="173">
        <f>'[1]25тест'!K15</f>
        <v>0</v>
      </c>
      <c r="AC15" s="174">
        <f t="shared" si="1"/>
        <v>75.8</v>
      </c>
      <c r="AD15" s="162">
        <f t="shared" si="2"/>
        <v>5</v>
      </c>
      <c r="AE15" s="175">
        <f t="shared" ref="AE15:AT50" si="5">IF(D15&gt;0,1," " )</f>
        <v>1</v>
      </c>
      <c r="AF15" s="175">
        <f t="shared" si="5"/>
        <v>1</v>
      </c>
      <c r="AG15" s="175">
        <f t="shared" si="5"/>
        <v>1</v>
      </c>
      <c r="AH15" s="175">
        <f t="shared" si="5"/>
        <v>1</v>
      </c>
      <c r="AI15" s="175">
        <f t="shared" si="5"/>
        <v>1</v>
      </c>
      <c r="AJ15" s="175" t="str">
        <f t="shared" si="3"/>
        <v xml:space="preserve"> </v>
      </c>
      <c r="AK15" s="175" t="str">
        <f t="shared" si="3"/>
        <v xml:space="preserve"> </v>
      </c>
      <c r="AL15" s="175" t="str">
        <f t="shared" si="3"/>
        <v xml:space="preserve"> </v>
      </c>
      <c r="AM15" s="175" t="str">
        <f t="shared" si="3"/>
        <v xml:space="preserve"> </v>
      </c>
      <c r="AN15" s="175" t="str">
        <f t="shared" si="3"/>
        <v xml:space="preserve"> </v>
      </c>
      <c r="AO15" s="175" t="str">
        <f t="shared" si="3"/>
        <v xml:space="preserve"> </v>
      </c>
      <c r="AP15" s="175" t="str">
        <f t="shared" si="3"/>
        <v xml:space="preserve"> </v>
      </c>
      <c r="AQ15" s="175" t="str">
        <f t="shared" si="3"/>
        <v xml:space="preserve"> </v>
      </c>
      <c r="AR15" s="175" t="str">
        <f t="shared" si="3"/>
        <v xml:space="preserve"> </v>
      </c>
      <c r="AS15" s="175" t="str">
        <f t="shared" si="3"/>
        <v xml:space="preserve"> </v>
      </c>
      <c r="AT15" s="175" t="str">
        <f t="shared" si="3"/>
        <v xml:space="preserve"> </v>
      </c>
      <c r="AU15" s="175" t="str">
        <f t="shared" si="3"/>
        <v xml:space="preserve"> </v>
      </c>
      <c r="AV15" s="175" t="str">
        <f t="shared" si="3"/>
        <v xml:space="preserve"> </v>
      </c>
      <c r="AW15" s="175" t="str">
        <f t="shared" si="3"/>
        <v xml:space="preserve"> </v>
      </c>
      <c r="AX15" s="175" t="str">
        <f t="shared" si="3"/>
        <v xml:space="preserve"> </v>
      </c>
      <c r="AY15" s="175" t="str">
        <f t="shared" si="3"/>
        <v xml:space="preserve"> </v>
      </c>
      <c r="AZ15" s="175" t="str">
        <f t="shared" si="4"/>
        <v xml:space="preserve"> </v>
      </c>
      <c r="BA15" s="175" t="str">
        <f t="shared" si="4"/>
        <v xml:space="preserve"> </v>
      </c>
      <c r="BB15" s="175" t="str">
        <f t="shared" si="4"/>
        <v xml:space="preserve"> </v>
      </c>
      <c r="BC15" s="175" t="str">
        <f t="shared" si="4"/>
        <v xml:space="preserve"> </v>
      </c>
    </row>
    <row r="16" spans="1:55" ht="15.75" customHeight="1" x14ac:dyDescent="0.25">
      <c r="A16" s="170">
        <f>'[1]Впишите фамилии!'!A72</f>
        <v>13</v>
      </c>
      <c r="B16" s="171" t="str">
        <f>'[1]Впишите фамилии!'!B72</f>
        <v>а</v>
      </c>
      <c r="C16" s="172" t="str">
        <f>'[1]Впишите фамилии!'!C72</f>
        <v>Куприйчук Виталий</v>
      </c>
      <c r="D16" s="170">
        <f>'[1]18.09'!K16</f>
        <v>47</v>
      </c>
      <c r="E16" s="170">
        <f>'[1]6.10'!K16</f>
        <v>49</v>
      </c>
      <c r="F16" s="170">
        <f>'[1]22.10'!K16</f>
        <v>51</v>
      </c>
      <c r="G16" s="170">
        <f>'[1]28.11'!K16</f>
        <v>52</v>
      </c>
      <c r="H16" s="170">
        <f>'[1]10.12'!K16</f>
        <v>57</v>
      </c>
      <c r="I16" s="173">
        <f>'[1]6тест'!K16</f>
        <v>0</v>
      </c>
      <c r="J16" s="173">
        <f>'[1]7тест'!K16</f>
        <v>0</v>
      </c>
      <c r="K16" s="173">
        <f>'[1]8тест'!K16</f>
        <v>0</v>
      </c>
      <c r="L16" s="173">
        <f>'[1]9тест'!K16</f>
        <v>0</v>
      </c>
      <c r="M16" s="173">
        <f>'[1]10тест'!K16</f>
        <v>0</v>
      </c>
      <c r="N16" s="173">
        <f>'[1]11тест'!K16</f>
        <v>0</v>
      </c>
      <c r="O16" s="173">
        <f>'[1]12тест'!K16</f>
        <v>0</v>
      </c>
      <c r="P16" s="173">
        <f>'[1]13тест'!K16</f>
        <v>0</v>
      </c>
      <c r="Q16" s="173">
        <f>'[1]14тест'!K16</f>
        <v>0</v>
      </c>
      <c r="R16" s="173">
        <f>'[1]15тест'!K16</f>
        <v>0</v>
      </c>
      <c r="S16" s="173">
        <f>'[1]16тест'!K16</f>
        <v>0</v>
      </c>
      <c r="T16" s="173">
        <f>'[1]17тест'!K16</f>
        <v>0</v>
      </c>
      <c r="U16" s="173">
        <f>'[1]18тест'!K16</f>
        <v>0</v>
      </c>
      <c r="V16" s="173">
        <f>'[1]19тест'!K16</f>
        <v>0</v>
      </c>
      <c r="W16" s="173">
        <f>'[1]20тест'!K16</f>
        <v>0</v>
      </c>
      <c r="X16" s="173">
        <f>'[1]21тест'!K16</f>
        <v>0</v>
      </c>
      <c r="Y16" s="173">
        <f>'[1]22тест'!K16</f>
        <v>0</v>
      </c>
      <c r="Z16" s="173">
        <f>'[1]23тест'!K16</f>
        <v>0</v>
      </c>
      <c r="AA16" s="173">
        <f>'[1]24тест'!K16</f>
        <v>0</v>
      </c>
      <c r="AB16" s="173">
        <f>'[1]25тест'!K16</f>
        <v>0</v>
      </c>
      <c r="AC16" s="174">
        <f t="shared" si="1"/>
        <v>51.2</v>
      </c>
      <c r="AD16" s="162">
        <f t="shared" si="2"/>
        <v>5</v>
      </c>
      <c r="AE16" s="175">
        <f t="shared" si="5"/>
        <v>1</v>
      </c>
      <c r="AF16" s="175">
        <f t="shared" si="5"/>
        <v>1</v>
      </c>
      <c r="AG16" s="175">
        <f t="shared" si="5"/>
        <v>1</v>
      </c>
      <c r="AH16" s="175">
        <f t="shared" si="5"/>
        <v>1</v>
      </c>
      <c r="AI16" s="175">
        <f t="shared" si="5"/>
        <v>1</v>
      </c>
      <c r="AJ16" s="175" t="str">
        <f t="shared" si="3"/>
        <v xml:space="preserve"> </v>
      </c>
      <c r="AK16" s="175" t="str">
        <f t="shared" si="3"/>
        <v xml:space="preserve"> </v>
      </c>
      <c r="AL16" s="175" t="str">
        <f t="shared" si="3"/>
        <v xml:space="preserve"> </v>
      </c>
      <c r="AM16" s="175" t="str">
        <f t="shared" si="3"/>
        <v xml:space="preserve"> </v>
      </c>
      <c r="AN16" s="175" t="str">
        <f t="shared" si="3"/>
        <v xml:space="preserve"> </v>
      </c>
      <c r="AO16" s="175" t="str">
        <f t="shared" si="3"/>
        <v xml:space="preserve"> </v>
      </c>
      <c r="AP16" s="175" t="str">
        <f t="shared" si="3"/>
        <v xml:space="preserve"> </v>
      </c>
      <c r="AQ16" s="175" t="str">
        <f t="shared" si="3"/>
        <v xml:space="preserve"> </v>
      </c>
      <c r="AR16" s="175" t="str">
        <f t="shared" si="3"/>
        <v xml:space="preserve"> </v>
      </c>
      <c r="AS16" s="175" t="str">
        <f t="shared" si="3"/>
        <v xml:space="preserve"> </v>
      </c>
      <c r="AT16" s="175" t="str">
        <f t="shared" si="3"/>
        <v xml:space="preserve"> </v>
      </c>
      <c r="AU16" s="175" t="str">
        <f t="shared" si="3"/>
        <v xml:space="preserve"> </v>
      </c>
      <c r="AV16" s="175" t="str">
        <f t="shared" si="3"/>
        <v xml:space="preserve"> </v>
      </c>
      <c r="AW16" s="175" t="str">
        <f t="shared" si="3"/>
        <v xml:space="preserve"> </v>
      </c>
      <c r="AX16" s="175" t="str">
        <f t="shared" si="3"/>
        <v xml:space="preserve"> </v>
      </c>
      <c r="AY16" s="175" t="str">
        <f t="shared" si="3"/>
        <v xml:space="preserve"> </v>
      </c>
      <c r="AZ16" s="175" t="str">
        <f t="shared" si="4"/>
        <v xml:space="preserve"> </v>
      </c>
      <c r="BA16" s="175" t="str">
        <f t="shared" si="4"/>
        <v xml:space="preserve"> </v>
      </c>
      <c r="BB16" s="175" t="str">
        <f t="shared" si="4"/>
        <v xml:space="preserve"> </v>
      </c>
      <c r="BC16" s="175" t="str">
        <f t="shared" si="4"/>
        <v xml:space="preserve"> </v>
      </c>
    </row>
    <row r="17" spans="1:55" s="176" customFormat="1" ht="15.75" customHeight="1" x14ac:dyDescent="0.2">
      <c r="A17" s="170">
        <f>'[1]Впишите фамилии!'!A73</f>
        <v>14</v>
      </c>
      <c r="B17" s="171" t="str">
        <f>'[1]Впишите фамилии!'!B73</f>
        <v>а</v>
      </c>
      <c r="C17" s="172" t="str">
        <f>'[1]Впишите фамилии!'!C73</f>
        <v>Мадениетов Арлан</v>
      </c>
      <c r="D17" s="170">
        <f>'[1]18.09'!K17</f>
        <v>72</v>
      </c>
      <c r="E17" s="170">
        <f>'[1]6.10'!K17</f>
        <v>65</v>
      </c>
      <c r="F17" s="170">
        <f>'[1]22.10'!K17</f>
        <v>76</v>
      </c>
      <c r="G17" s="170">
        <f>'[1]28.11'!K17</f>
        <v>65</v>
      </c>
      <c r="H17" s="170">
        <f>'[1]10.12'!K17</f>
        <v>81</v>
      </c>
      <c r="I17" s="173">
        <f>'[1]6тест'!K17</f>
        <v>0</v>
      </c>
      <c r="J17" s="173">
        <f>'[1]7тест'!K17</f>
        <v>0</v>
      </c>
      <c r="K17" s="173">
        <f>'[1]8тест'!K17</f>
        <v>0</v>
      </c>
      <c r="L17" s="173">
        <f>'[1]9тест'!K17</f>
        <v>0</v>
      </c>
      <c r="M17" s="173">
        <f>'[1]10тест'!K17</f>
        <v>0</v>
      </c>
      <c r="N17" s="173">
        <f>'[1]11тест'!K17</f>
        <v>0</v>
      </c>
      <c r="O17" s="173">
        <f>'[1]12тест'!K17</f>
        <v>0</v>
      </c>
      <c r="P17" s="173">
        <f>'[1]13тест'!K17</f>
        <v>0</v>
      </c>
      <c r="Q17" s="173">
        <f>'[1]14тест'!K17</f>
        <v>0</v>
      </c>
      <c r="R17" s="173">
        <f>'[1]15тест'!K17</f>
        <v>0</v>
      </c>
      <c r="S17" s="173">
        <f>'[1]16тест'!K17</f>
        <v>0</v>
      </c>
      <c r="T17" s="173">
        <f>'[1]17тест'!K17</f>
        <v>0</v>
      </c>
      <c r="U17" s="173">
        <f>'[1]18тест'!K17</f>
        <v>0</v>
      </c>
      <c r="V17" s="173">
        <f>'[1]19тест'!K17</f>
        <v>0</v>
      </c>
      <c r="W17" s="173">
        <f>'[1]20тест'!K17</f>
        <v>0</v>
      </c>
      <c r="X17" s="173">
        <f>'[1]21тест'!K17</f>
        <v>0</v>
      </c>
      <c r="Y17" s="173">
        <f>'[1]22тест'!K17</f>
        <v>0</v>
      </c>
      <c r="Z17" s="173">
        <f>'[1]23тест'!K17</f>
        <v>0</v>
      </c>
      <c r="AA17" s="173">
        <f>'[1]24тест'!K17</f>
        <v>0</v>
      </c>
      <c r="AB17" s="173">
        <f>'[1]25тест'!K17</f>
        <v>0</v>
      </c>
      <c r="AC17" s="174">
        <f t="shared" si="1"/>
        <v>71.8</v>
      </c>
      <c r="AD17" s="162">
        <f t="shared" si="2"/>
        <v>5</v>
      </c>
      <c r="AE17" s="175">
        <f t="shared" si="5"/>
        <v>1</v>
      </c>
      <c r="AF17" s="175">
        <f t="shared" si="5"/>
        <v>1</v>
      </c>
      <c r="AG17" s="175">
        <f t="shared" si="5"/>
        <v>1</v>
      </c>
      <c r="AH17" s="175">
        <f t="shared" si="5"/>
        <v>1</v>
      </c>
      <c r="AI17" s="175">
        <f t="shared" si="5"/>
        <v>1</v>
      </c>
      <c r="AJ17" s="175" t="str">
        <f t="shared" si="3"/>
        <v xml:space="preserve"> </v>
      </c>
      <c r="AK17" s="175" t="str">
        <f t="shared" si="3"/>
        <v xml:space="preserve"> </v>
      </c>
      <c r="AL17" s="175" t="str">
        <f t="shared" si="3"/>
        <v xml:space="preserve"> </v>
      </c>
      <c r="AM17" s="175" t="str">
        <f t="shared" si="3"/>
        <v xml:space="preserve"> </v>
      </c>
      <c r="AN17" s="175" t="str">
        <f t="shared" si="3"/>
        <v xml:space="preserve"> </v>
      </c>
      <c r="AO17" s="175" t="str">
        <f t="shared" si="3"/>
        <v xml:space="preserve"> </v>
      </c>
      <c r="AP17" s="175" t="str">
        <f t="shared" si="3"/>
        <v xml:space="preserve"> </v>
      </c>
      <c r="AQ17" s="175" t="str">
        <f t="shared" si="3"/>
        <v xml:space="preserve"> </v>
      </c>
      <c r="AR17" s="175" t="str">
        <f t="shared" si="3"/>
        <v xml:space="preserve"> </v>
      </c>
      <c r="AS17" s="175" t="str">
        <f t="shared" si="3"/>
        <v xml:space="preserve"> </v>
      </c>
      <c r="AT17" s="175" t="str">
        <f t="shared" si="3"/>
        <v xml:space="preserve"> </v>
      </c>
      <c r="AU17" s="175" t="str">
        <f t="shared" si="3"/>
        <v xml:space="preserve"> </v>
      </c>
      <c r="AV17" s="175" t="str">
        <f t="shared" si="3"/>
        <v xml:space="preserve"> </v>
      </c>
      <c r="AW17" s="175" t="str">
        <f t="shared" si="3"/>
        <v xml:space="preserve"> </v>
      </c>
      <c r="AX17" s="175" t="str">
        <f t="shared" si="3"/>
        <v xml:space="preserve"> </v>
      </c>
      <c r="AY17" s="175" t="str">
        <f t="shared" si="3"/>
        <v xml:space="preserve"> </v>
      </c>
      <c r="AZ17" s="175" t="str">
        <f t="shared" si="4"/>
        <v xml:space="preserve"> </v>
      </c>
      <c r="BA17" s="175" t="str">
        <f t="shared" si="4"/>
        <v xml:space="preserve"> </v>
      </c>
      <c r="BB17" s="175" t="str">
        <f t="shared" si="4"/>
        <v xml:space="preserve"> </v>
      </c>
      <c r="BC17" s="175" t="str">
        <f t="shared" si="4"/>
        <v xml:space="preserve"> </v>
      </c>
    </row>
    <row r="18" spans="1:55" s="3" customFormat="1" ht="15.75" customHeight="1" x14ac:dyDescent="0.2">
      <c r="A18" s="170">
        <f>'[1]Впишите фамилии!'!A74</f>
        <v>15</v>
      </c>
      <c r="B18" s="171" t="str">
        <f>'[1]Впишите фамилии!'!B74</f>
        <v>а</v>
      </c>
      <c r="C18" s="172" t="str">
        <f>'[1]Впишите фамилии!'!C74</f>
        <v>Манат Наргиз</v>
      </c>
      <c r="D18" s="170">
        <f>'[1]18.09'!K18</f>
        <v>71</v>
      </c>
      <c r="E18" s="170">
        <f>'[1]6.10'!K18</f>
        <v>85</v>
      </c>
      <c r="F18" s="170">
        <f>'[1]22.10'!K18</f>
        <v>73</v>
      </c>
      <c r="G18" s="170">
        <f>'[1]28.11'!K18</f>
        <v>77</v>
      </c>
      <c r="H18" s="170">
        <f>'[1]10.12'!K18</f>
        <v>70</v>
      </c>
      <c r="I18" s="173">
        <f>'[1]6тест'!K18</f>
        <v>0</v>
      </c>
      <c r="J18" s="173">
        <f>'[1]7тест'!K18</f>
        <v>0</v>
      </c>
      <c r="K18" s="173">
        <f>'[1]8тест'!K18</f>
        <v>0</v>
      </c>
      <c r="L18" s="173">
        <f>'[1]9тест'!K18</f>
        <v>0</v>
      </c>
      <c r="M18" s="173">
        <f>'[1]10тест'!K18</f>
        <v>0</v>
      </c>
      <c r="N18" s="173">
        <f>'[1]11тест'!K18</f>
        <v>0</v>
      </c>
      <c r="O18" s="173">
        <f>'[1]12тест'!K18</f>
        <v>0</v>
      </c>
      <c r="P18" s="173">
        <f>'[1]13тест'!K18</f>
        <v>0</v>
      </c>
      <c r="Q18" s="173">
        <f>'[1]14тест'!K18</f>
        <v>0</v>
      </c>
      <c r="R18" s="173">
        <f>'[1]15тест'!K18</f>
        <v>0</v>
      </c>
      <c r="S18" s="173">
        <f>'[1]16тест'!K18</f>
        <v>0</v>
      </c>
      <c r="T18" s="173">
        <f>'[1]17тест'!K18</f>
        <v>0</v>
      </c>
      <c r="U18" s="173">
        <f>'[1]18тест'!K18</f>
        <v>0</v>
      </c>
      <c r="V18" s="173">
        <f>'[1]19тест'!K18</f>
        <v>0</v>
      </c>
      <c r="W18" s="173">
        <f>'[1]20тест'!K18</f>
        <v>0</v>
      </c>
      <c r="X18" s="173">
        <f>'[1]21тест'!K18</f>
        <v>0</v>
      </c>
      <c r="Y18" s="173">
        <f>'[1]22тест'!K18</f>
        <v>0</v>
      </c>
      <c r="Z18" s="173">
        <f>'[1]23тест'!K18</f>
        <v>0</v>
      </c>
      <c r="AA18" s="173">
        <f>'[1]24тест'!K18</f>
        <v>0</v>
      </c>
      <c r="AB18" s="173">
        <f>'[1]25тест'!K18</f>
        <v>0</v>
      </c>
      <c r="AC18" s="174">
        <f t="shared" si="1"/>
        <v>75.2</v>
      </c>
      <c r="AD18" s="162">
        <f t="shared" si="2"/>
        <v>5</v>
      </c>
      <c r="AE18" s="175">
        <f t="shared" si="5"/>
        <v>1</v>
      </c>
      <c r="AF18" s="175">
        <f t="shared" si="5"/>
        <v>1</v>
      </c>
      <c r="AG18" s="175">
        <f t="shared" si="5"/>
        <v>1</v>
      </c>
      <c r="AH18" s="175">
        <f t="shared" si="5"/>
        <v>1</v>
      </c>
      <c r="AI18" s="175">
        <f t="shared" si="5"/>
        <v>1</v>
      </c>
      <c r="AJ18" s="175" t="str">
        <f t="shared" si="3"/>
        <v xml:space="preserve"> </v>
      </c>
      <c r="AK18" s="175" t="str">
        <f t="shared" si="3"/>
        <v xml:space="preserve"> </v>
      </c>
      <c r="AL18" s="175" t="str">
        <f t="shared" si="3"/>
        <v xml:space="preserve"> </v>
      </c>
      <c r="AM18" s="175" t="str">
        <f t="shared" si="3"/>
        <v xml:space="preserve"> </v>
      </c>
      <c r="AN18" s="175" t="str">
        <f t="shared" si="3"/>
        <v xml:space="preserve"> </v>
      </c>
      <c r="AO18" s="175" t="str">
        <f t="shared" si="3"/>
        <v xml:space="preserve"> </v>
      </c>
      <c r="AP18" s="175" t="str">
        <f t="shared" si="3"/>
        <v xml:space="preserve"> </v>
      </c>
      <c r="AQ18" s="175" t="str">
        <f t="shared" si="3"/>
        <v xml:space="preserve"> </v>
      </c>
      <c r="AR18" s="175" t="str">
        <f t="shared" si="3"/>
        <v xml:space="preserve"> </v>
      </c>
      <c r="AS18" s="175" t="str">
        <f t="shared" si="3"/>
        <v xml:space="preserve"> </v>
      </c>
      <c r="AT18" s="175" t="str">
        <f t="shared" si="3"/>
        <v xml:space="preserve"> </v>
      </c>
      <c r="AU18" s="175" t="str">
        <f t="shared" si="3"/>
        <v xml:space="preserve"> </v>
      </c>
      <c r="AV18" s="175" t="str">
        <f t="shared" si="3"/>
        <v xml:space="preserve"> </v>
      </c>
      <c r="AW18" s="175" t="str">
        <f t="shared" si="3"/>
        <v xml:space="preserve"> </v>
      </c>
      <c r="AX18" s="175" t="str">
        <f t="shared" si="3"/>
        <v xml:space="preserve"> </v>
      </c>
      <c r="AY18" s="175" t="str">
        <f t="shared" si="3"/>
        <v xml:space="preserve"> </v>
      </c>
      <c r="AZ18" s="175" t="str">
        <f t="shared" si="4"/>
        <v xml:space="preserve"> </v>
      </c>
      <c r="BA18" s="175" t="str">
        <f t="shared" si="4"/>
        <v xml:space="preserve"> </v>
      </c>
      <c r="BB18" s="175" t="str">
        <f t="shared" si="4"/>
        <v xml:space="preserve"> </v>
      </c>
      <c r="BC18" s="175" t="str">
        <f t="shared" si="4"/>
        <v xml:space="preserve"> </v>
      </c>
    </row>
    <row r="19" spans="1:55" s="3" customFormat="1" ht="15.75" customHeight="1" x14ac:dyDescent="0.2">
      <c r="A19" s="170">
        <f>'[1]Впишите фамилии!'!A75</f>
        <v>16</v>
      </c>
      <c r="B19" s="171" t="str">
        <f>'[1]Впишите фамилии!'!B75</f>
        <v>а</v>
      </c>
      <c r="C19" s="172" t="str">
        <f>'[1]Впишите фамилии!'!C75</f>
        <v>Малышко Артур</v>
      </c>
      <c r="D19" s="170">
        <f>'[1]18.09'!K19</f>
        <v>68</v>
      </c>
      <c r="E19" s="170">
        <f>'[1]6.10'!K19</f>
        <v>72</v>
      </c>
      <c r="F19" s="170">
        <f>'[1]22.10'!K19</f>
        <v>69</v>
      </c>
      <c r="G19" s="170">
        <f>'[1]28.11'!K19</f>
        <v>59</v>
      </c>
      <c r="H19" s="170">
        <f>'[1]10.12'!K19</f>
        <v>85</v>
      </c>
      <c r="I19" s="173">
        <f>'[1]6тест'!K19</f>
        <v>0</v>
      </c>
      <c r="J19" s="173">
        <f>'[1]7тест'!K19</f>
        <v>0</v>
      </c>
      <c r="K19" s="173">
        <f>'[1]8тест'!K19</f>
        <v>0</v>
      </c>
      <c r="L19" s="173">
        <f>'[1]9тест'!K19</f>
        <v>0</v>
      </c>
      <c r="M19" s="173">
        <f>'[1]10тест'!K19</f>
        <v>0</v>
      </c>
      <c r="N19" s="173">
        <f>'[1]11тест'!K19</f>
        <v>0</v>
      </c>
      <c r="O19" s="173">
        <f>'[1]12тест'!K19</f>
        <v>0</v>
      </c>
      <c r="P19" s="173">
        <f>'[1]13тест'!K19</f>
        <v>0</v>
      </c>
      <c r="Q19" s="173">
        <f>'[1]14тест'!K19</f>
        <v>0</v>
      </c>
      <c r="R19" s="173">
        <f>'[1]15тест'!K19</f>
        <v>0</v>
      </c>
      <c r="S19" s="173">
        <f>'[1]16тест'!K19</f>
        <v>0</v>
      </c>
      <c r="T19" s="173">
        <f>'[1]17тест'!K19</f>
        <v>0</v>
      </c>
      <c r="U19" s="173">
        <f>'[1]18тест'!K19</f>
        <v>0</v>
      </c>
      <c r="V19" s="173">
        <f>'[1]19тест'!K19</f>
        <v>0</v>
      </c>
      <c r="W19" s="173">
        <f>'[1]20тест'!K19</f>
        <v>0</v>
      </c>
      <c r="X19" s="173">
        <f>'[1]21тест'!K19</f>
        <v>0</v>
      </c>
      <c r="Y19" s="173">
        <f>'[1]22тест'!K19</f>
        <v>0</v>
      </c>
      <c r="Z19" s="173">
        <f>'[1]23тест'!K19</f>
        <v>0</v>
      </c>
      <c r="AA19" s="173">
        <f>'[1]24тест'!K19</f>
        <v>0</v>
      </c>
      <c r="AB19" s="173">
        <f>'[1]25тест'!K19</f>
        <v>0</v>
      </c>
      <c r="AC19" s="174">
        <f t="shared" si="1"/>
        <v>70.599999999999994</v>
      </c>
      <c r="AD19" s="162">
        <f t="shared" si="2"/>
        <v>5</v>
      </c>
      <c r="AE19" s="175">
        <f t="shared" si="5"/>
        <v>1</v>
      </c>
      <c r="AF19" s="175">
        <f t="shared" si="5"/>
        <v>1</v>
      </c>
      <c r="AG19" s="175">
        <f t="shared" si="5"/>
        <v>1</v>
      </c>
      <c r="AH19" s="175">
        <f t="shared" si="5"/>
        <v>1</v>
      </c>
      <c r="AI19" s="175">
        <f t="shared" si="5"/>
        <v>1</v>
      </c>
      <c r="AJ19" s="175" t="str">
        <f t="shared" si="3"/>
        <v xml:space="preserve"> </v>
      </c>
      <c r="AK19" s="175" t="str">
        <f t="shared" si="3"/>
        <v xml:space="preserve"> </v>
      </c>
      <c r="AL19" s="175" t="str">
        <f t="shared" si="3"/>
        <v xml:space="preserve"> </v>
      </c>
      <c r="AM19" s="175" t="str">
        <f t="shared" si="3"/>
        <v xml:space="preserve"> </v>
      </c>
      <c r="AN19" s="175" t="str">
        <f t="shared" si="3"/>
        <v xml:space="preserve"> </v>
      </c>
      <c r="AO19" s="175" t="str">
        <f t="shared" si="3"/>
        <v xml:space="preserve"> </v>
      </c>
      <c r="AP19" s="175" t="str">
        <f t="shared" si="3"/>
        <v xml:space="preserve"> </v>
      </c>
      <c r="AQ19" s="175" t="str">
        <f t="shared" si="3"/>
        <v xml:space="preserve"> </v>
      </c>
      <c r="AR19" s="175" t="str">
        <f t="shared" si="3"/>
        <v xml:space="preserve"> </v>
      </c>
      <c r="AS19" s="175" t="str">
        <f t="shared" si="3"/>
        <v xml:space="preserve"> </v>
      </c>
      <c r="AT19" s="175" t="str">
        <f t="shared" si="3"/>
        <v xml:space="preserve"> </v>
      </c>
      <c r="AU19" s="175" t="str">
        <f t="shared" si="3"/>
        <v xml:space="preserve"> </v>
      </c>
      <c r="AV19" s="175" t="str">
        <f t="shared" si="3"/>
        <v xml:space="preserve"> </v>
      </c>
      <c r="AW19" s="175" t="str">
        <f t="shared" si="3"/>
        <v xml:space="preserve"> </v>
      </c>
      <c r="AX19" s="175" t="str">
        <f t="shared" si="3"/>
        <v xml:space="preserve"> </v>
      </c>
      <c r="AY19" s="175" t="str">
        <f t="shared" si="3"/>
        <v xml:space="preserve"> </v>
      </c>
      <c r="AZ19" s="175" t="str">
        <f t="shared" si="4"/>
        <v xml:space="preserve"> </v>
      </c>
      <c r="BA19" s="175" t="str">
        <f t="shared" si="4"/>
        <v xml:space="preserve"> </v>
      </c>
      <c r="BB19" s="175" t="str">
        <f t="shared" si="4"/>
        <v xml:space="preserve"> </v>
      </c>
      <c r="BC19" s="175" t="str">
        <f t="shared" si="4"/>
        <v xml:space="preserve"> </v>
      </c>
    </row>
    <row r="20" spans="1:55" s="3" customFormat="1" ht="15.75" customHeight="1" x14ac:dyDescent="0.2">
      <c r="A20" s="170">
        <f>'[1]Впишите фамилии!'!A76</f>
        <v>17</v>
      </c>
      <c r="B20" s="171" t="str">
        <f>'[1]Впишите фамилии!'!B76</f>
        <v>а</v>
      </c>
      <c r="C20" s="172" t="str">
        <f>'[1]Впишите фамилии!'!C76</f>
        <v>Матаева Виктория</v>
      </c>
      <c r="D20" s="170">
        <f>'[1]18.09'!K20</f>
        <v>84</v>
      </c>
      <c r="E20" s="170">
        <f>'[1]6.10'!K20</f>
        <v>0</v>
      </c>
      <c r="F20" s="170">
        <f>'[1]22.10'!K20</f>
        <v>0</v>
      </c>
      <c r="G20" s="170">
        <f>'[1]28.11'!K20</f>
        <v>77</v>
      </c>
      <c r="H20" s="170">
        <f>'[1]10.12'!K20</f>
        <v>70</v>
      </c>
      <c r="I20" s="173">
        <f>'[1]6тест'!K20</f>
        <v>0</v>
      </c>
      <c r="J20" s="173">
        <f>'[1]7тест'!K20</f>
        <v>0</v>
      </c>
      <c r="K20" s="173">
        <f>'[1]8тест'!K20</f>
        <v>0</v>
      </c>
      <c r="L20" s="173">
        <f>'[1]9тест'!K20</f>
        <v>0</v>
      </c>
      <c r="M20" s="173">
        <f>'[1]10тест'!K20</f>
        <v>0</v>
      </c>
      <c r="N20" s="173">
        <f>'[1]11тест'!K20</f>
        <v>0</v>
      </c>
      <c r="O20" s="173">
        <f>'[1]12тест'!K20</f>
        <v>0</v>
      </c>
      <c r="P20" s="173">
        <f>'[1]13тест'!K20</f>
        <v>0</v>
      </c>
      <c r="Q20" s="173">
        <f>'[1]14тест'!K20</f>
        <v>0</v>
      </c>
      <c r="R20" s="173">
        <f>'[1]15тест'!K20</f>
        <v>0</v>
      </c>
      <c r="S20" s="173">
        <f>'[1]16тест'!K20</f>
        <v>0</v>
      </c>
      <c r="T20" s="173">
        <f>'[1]17тест'!K20</f>
        <v>0</v>
      </c>
      <c r="U20" s="173">
        <f>'[1]18тест'!K20</f>
        <v>0</v>
      </c>
      <c r="V20" s="173">
        <f>'[1]19тест'!K20</f>
        <v>0</v>
      </c>
      <c r="W20" s="173">
        <f>'[1]20тест'!K20</f>
        <v>0</v>
      </c>
      <c r="X20" s="173">
        <f>'[1]21тест'!K20</f>
        <v>0</v>
      </c>
      <c r="Y20" s="173">
        <f>'[1]22тест'!K20</f>
        <v>0</v>
      </c>
      <c r="Z20" s="173">
        <f>'[1]23тест'!K20</f>
        <v>0</v>
      </c>
      <c r="AA20" s="173">
        <f>'[1]24тест'!K20</f>
        <v>0</v>
      </c>
      <c r="AB20" s="173">
        <f>'[1]25тест'!K20</f>
        <v>0</v>
      </c>
      <c r="AC20" s="174">
        <f t="shared" si="1"/>
        <v>77</v>
      </c>
      <c r="AD20" s="162">
        <f t="shared" si="2"/>
        <v>3</v>
      </c>
      <c r="AE20" s="175">
        <f t="shared" si="5"/>
        <v>1</v>
      </c>
      <c r="AF20" s="175" t="str">
        <f t="shared" si="5"/>
        <v xml:space="preserve"> </v>
      </c>
      <c r="AG20" s="175" t="str">
        <f t="shared" si="5"/>
        <v xml:space="preserve"> </v>
      </c>
      <c r="AH20" s="175">
        <f t="shared" si="5"/>
        <v>1</v>
      </c>
      <c r="AI20" s="175">
        <f t="shared" si="5"/>
        <v>1</v>
      </c>
      <c r="AJ20" s="175" t="str">
        <f t="shared" si="3"/>
        <v xml:space="preserve"> </v>
      </c>
      <c r="AK20" s="175" t="str">
        <f t="shared" si="3"/>
        <v xml:space="preserve"> </v>
      </c>
      <c r="AL20" s="175" t="str">
        <f t="shared" si="3"/>
        <v xml:space="preserve"> </v>
      </c>
      <c r="AM20" s="175" t="str">
        <f t="shared" si="3"/>
        <v xml:space="preserve"> </v>
      </c>
      <c r="AN20" s="175" t="str">
        <f t="shared" si="3"/>
        <v xml:space="preserve"> </v>
      </c>
      <c r="AO20" s="175" t="str">
        <f t="shared" si="3"/>
        <v xml:space="preserve"> </v>
      </c>
      <c r="AP20" s="175" t="str">
        <f t="shared" si="3"/>
        <v xml:space="preserve"> </v>
      </c>
      <c r="AQ20" s="175" t="str">
        <f t="shared" si="3"/>
        <v xml:space="preserve"> </v>
      </c>
      <c r="AR20" s="175" t="str">
        <f t="shared" si="3"/>
        <v xml:space="preserve"> </v>
      </c>
      <c r="AS20" s="175" t="str">
        <f t="shared" si="3"/>
        <v xml:space="preserve"> </v>
      </c>
      <c r="AT20" s="175" t="str">
        <f t="shared" si="3"/>
        <v xml:space="preserve"> </v>
      </c>
      <c r="AU20" s="175" t="str">
        <f t="shared" si="3"/>
        <v xml:space="preserve"> </v>
      </c>
      <c r="AV20" s="175" t="str">
        <f t="shared" si="3"/>
        <v xml:space="preserve"> </v>
      </c>
      <c r="AW20" s="175" t="str">
        <f t="shared" si="3"/>
        <v xml:space="preserve"> </v>
      </c>
      <c r="AX20" s="175" t="str">
        <f t="shared" si="3"/>
        <v xml:space="preserve"> </v>
      </c>
      <c r="AY20" s="175" t="str">
        <f t="shared" si="3"/>
        <v xml:space="preserve"> </v>
      </c>
      <c r="AZ20" s="175" t="str">
        <f t="shared" si="4"/>
        <v xml:space="preserve"> </v>
      </c>
      <c r="BA20" s="175" t="str">
        <f t="shared" si="4"/>
        <v xml:space="preserve"> </v>
      </c>
      <c r="BB20" s="175" t="str">
        <f t="shared" si="4"/>
        <v xml:space="preserve"> </v>
      </c>
      <c r="BC20" s="175" t="str">
        <f t="shared" si="4"/>
        <v xml:space="preserve"> </v>
      </c>
    </row>
    <row r="21" spans="1:55" s="3" customFormat="1" ht="15.75" customHeight="1" x14ac:dyDescent="0.2">
      <c r="A21" s="170">
        <f>'[1]Впишите фамилии!'!A77</f>
        <v>18</v>
      </c>
      <c r="B21" s="171" t="str">
        <f>'[1]Впишите фамилии!'!B77</f>
        <v>а</v>
      </c>
      <c r="C21" s="172" t="str">
        <f>'[1]Впишите фамилии!'!C77</f>
        <v>Николаенко Ксения</v>
      </c>
      <c r="D21" s="170">
        <f>'[1]18.09'!K21</f>
        <v>0</v>
      </c>
      <c r="E21" s="170">
        <f>'[1]6.10'!K21</f>
        <v>84</v>
      </c>
      <c r="F21" s="170">
        <f>'[1]22.10'!K21</f>
        <v>89</v>
      </c>
      <c r="G21" s="170">
        <f>'[1]28.11'!K21</f>
        <v>75</v>
      </c>
      <c r="H21" s="170">
        <f>'[1]10.12'!K21</f>
        <v>78</v>
      </c>
      <c r="I21" s="173">
        <f>'[1]6тест'!K21</f>
        <v>0</v>
      </c>
      <c r="J21" s="173">
        <f>'[1]7тест'!K21</f>
        <v>0</v>
      </c>
      <c r="K21" s="173">
        <f>'[1]8тест'!K21</f>
        <v>0</v>
      </c>
      <c r="L21" s="173">
        <f>'[1]9тест'!K21</f>
        <v>0</v>
      </c>
      <c r="M21" s="173">
        <f>'[1]10тест'!K21</f>
        <v>0</v>
      </c>
      <c r="N21" s="173">
        <f>'[1]11тест'!K21</f>
        <v>0</v>
      </c>
      <c r="O21" s="173">
        <f>'[1]12тест'!K21</f>
        <v>0</v>
      </c>
      <c r="P21" s="173">
        <f>'[1]13тест'!K21</f>
        <v>0</v>
      </c>
      <c r="Q21" s="173">
        <f>'[1]14тест'!K21</f>
        <v>0</v>
      </c>
      <c r="R21" s="173">
        <f>'[1]15тест'!K21</f>
        <v>0</v>
      </c>
      <c r="S21" s="173">
        <f>'[1]16тест'!K21</f>
        <v>0</v>
      </c>
      <c r="T21" s="173">
        <f>'[1]17тест'!K21</f>
        <v>0</v>
      </c>
      <c r="U21" s="173">
        <f>'[1]18тест'!K21</f>
        <v>0</v>
      </c>
      <c r="V21" s="173">
        <f>'[1]19тест'!K21</f>
        <v>0</v>
      </c>
      <c r="W21" s="173">
        <f>'[1]20тест'!K21</f>
        <v>0</v>
      </c>
      <c r="X21" s="173">
        <f>'[1]21тест'!K21</f>
        <v>0</v>
      </c>
      <c r="Y21" s="173">
        <f>'[1]22тест'!K21</f>
        <v>0</v>
      </c>
      <c r="Z21" s="173">
        <f>'[1]23тест'!K21</f>
        <v>0</v>
      </c>
      <c r="AA21" s="173">
        <f>'[1]24тест'!K21</f>
        <v>0</v>
      </c>
      <c r="AB21" s="173">
        <f>'[1]25тест'!K21</f>
        <v>0</v>
      </c>
      <c r="AC21" s="174">
        <f t="shared" si="1"/>
        <v>81.5</v>
      </c>
      <c r="AD21" s="162">
        <f t="shared" si="2"/>
        <v>4</v>
      </c>
      <c r="AE21" s="175" t="str">
        <f t="shared" si="5"/>
        <v xml:space="preserve"> </v>
      </c>
      <c r="AF21" s="175">
        <f t="shared" si="5"/>
        <v>1</v>
      </c>
      <c r="AG21" s="175">
        <f t="shared" si="5"/>
        <v>1</v>
      </c>
      <c r="AH21" s="175">
        <f t="shared" si="5"/>
        <v>1</v>
      </c>
      <c r="AI21" s="175">
        <f t="shared" si="5"/>
        <v>1</v>
      </c>
      <c r="AJ21" s="175" t="str">
        <f t="shared" si="3"/>
        <v xml:space="preserve"> </v>
      </c>
      <c r="AK21" s="175" t="str">
        <f t="shared" si="3"/>
        <v xml:space="preserve"> </v>
      </c>
      <c r="AL21" s="175" t="str">
        <f t="shared" si="3"/>
        <v xml:space="preserve"> </v>
      </c>
      <c r="AM21" s="175" t="str">
        <f t="shared" si="3"/>
        <v xml:space="preserve"> </v>
      </c>
      <c r="AN21" s="175" t="str">
        <f t="shared" si="3"/>
        <v xml:space="preserve"> </v>
      </c>
      <c r="AO21" s="175" t="str">
        <f t="shared" si="3"/>
        <v xml:space="preserve"> </v>
      </c>
      <c r="AP21" s="175" t="str">
        <f t="shared" si="3"/>
        <v xml:space="preserve"> </v>
      </c>
      <c r="AQ21" s="175" t="str">
        <f t="shared" si="3"/>
        <v xml:space="preserve"> </v>
      </c>
      <c r="AR21" s="175" t="str">
        <f t="shared" si="3"/>
        <v xml:space="preserve"> </v>
      </c>
      <c r="AS21" s="175" t="str">
        <f t="shared" si="3"/>
        <v xml:space="preserve"> </v>
      </c>
      <c r="AT21" s="175" t="str">
        <f t="shared" si="3"/>
        <v xml:space="preserve"> </v>
      </c>
      <c r="AU21" s="175" t="str">
        <f t="shared" si="3"/>
        <v xml:space="preserve"> </v>
      </c>
      <c r="AV21" s="175" t="str">
        <f t="shared" si="3"/>
        <v xml:space="preserve"> </v>
      </c>
      <c r="AW21" s="175" t="str">
        <f t="shared" si="3"/>
        <v xml:space="preserve"> </v>
      </c>
      <c r="AX21" s="175" t="str">
        <f t="shared" si="3"/>
        <v xml:space="preserve"> </v>
      </c>
      <c r="AY21" s="175" t="str">
        <f t="shared" si="3"/>
        <v xml:space="preserve"> </v>
      </c>
      <c r="AZ21" s="175" t="str">
        <f t="shared" si="4"/>
        <v xml:space="preserve"> </v>
      </c>
      <c r="BA21" s="175" t="str">
        <f t="shared" si="4"/>
        <v xml:space="preserve"> </v>
      </c>
      <c r="BB21" s="175" t="str">
        <f t="shared" si="4"/>
        <v xml:space="preserve"> </v>
      </c>
      <c r="BC21" s="175" t="str">
        <f t="shared" si="4"/>
        <v xml:space="preserve"> </v>
      </c>
    </row>
    <row r="22" spans="1:55" s="3" customFormat="1" ht="15.75" customHeight="1" x14ac:dyDescent="0.2">
      <c r="A22" s="170">
        <f>'[1]Впишите фамилии!'!A78</f>
        <v>19</v>
      </c>
      <c r="B22" s="171" t="str">
        <f>'[1]Впишите фамилии!'!B78</f>
        <v>а</v>
      </c>
      <c r="C22" s="172" t="str">
        <f>'[1]Впишите фамилии!'!C78</f>
        <v>Нурдильдинова  Айгерим</v>
      </c>
      <c r="D22" s="170">
        <f>'[1]18.09'!K22</f>
        <v>81</v>
      </c>
      <c r="E22" s="170">
        <f>'[1]6.10'!K22</f>
        <v>58</v>
      </c>
      <c r="F22" s="170">
        <f>'[1]22.10'!K22</f>
        <v>62</v>
      </c>
      <c r="G22" s="170">
        <f>'[1]28.11'!K22</f>
        <v>78</v>
      </c>
      <c r="H22" s="170">
        <f>'[1]10.12'!K22</f>
        <v>0</v>
      </c>
      <c r="I22" s="173">
        <f>'[1]6тест'!K22</f>
        <v>0</v>
      </c>
      <c r="J22" s="173">
        <f>'[1]7тест'!K22</f>
        <v>0</v>
      </c>
      <c r="K22" s="173">
        <f>'[1]8тест'!K22</f>
        <v>0</v>
      </c>
      <c r="L22" s="173">
        <f>'[1]9тест'!K22</f>
        <v>0</v>
      </c>
      <c r="M22" s="173">
        <f>'[1]10тест'!K22</f>
        <v>0</v>
      </c>
      <c r="N22" s="173">
        <f>'[1]11тест'!K22</f>
        <v>0</v>
      </c>
      <c r="O22" s="173">
        <f>'[1]12тест'!K22</f>
        <v>0</v>
      </c>
      <c r="P22" s="173">
        <f>'[1]13тест'!K22</f>
        <v>0</v>
      </c>
      <c r="Q22" s="173">
        <f>'[1]14тест'!K22</f>
        <v>0</v>
      </c>
      <c r="R22" s="173">
        <f>'[1]15тест'!K22</f>
        <v>0</v>
      </c>
      <c r="S22" s="173">
        <f>'[1]16тест'!K22</f>
        <v>0</v>
      </c>
      <c r="T22" s="173">
        <f>'[1]17тест'!K22</f>
        <v>0</v>
      </c>
      <c r="U22" s="173">
        <f>'[1]18тест'!K22</f>
        <v>0</v>
      </c>
      <c r="V22" s="173">
        <f>'[1]19тест'!K22</f>
        <v>0</v>
      </c>
      <c r="W22" s="173">
        <f>'[1]20тест'!K22</f>
        <v>0</v>
      </c>
      <c r="X22" s="173">
        <f>'[1]21тест'!K22</f>
        <v>0</v>
      </c>
      <c r="Y22" s="173">
        <f>'[1]22тест'!K22</f>
        <v>0</v>
      </c>
      <c r="Z22" s="173">
        <f>'[1]23тест'!K22</f>
        <v>0</v>
      </c>
      <c r="AA22" s="173">
        <f>'[1]24тест'!K22</f>
        <v>0</v>
      </c>
      <c r="AB22" s="173">
        <f>'[1]25тест'!K22</f>
        <v>0</v>
      </c>
      <c r="AC22" s="174">
        <f t="shared" si="1"/>
        <v>69.75</v>
      </c>
      <c r="AD22" s="162">
        <f t="shared" si="2"/>
        <v>4</v>
      </c>
      <c r="AE22" s="175">
        <f t="shared" si="5"/>
        <v>1</v>
      </c>
      <c r="AF22" s="175">
        <f t="shared" si="5"/>
        <v>1</v>
      </c>
      <c r="AG22" s="175">
        <f t="shared" si="5"/>
        <v>1</v>
      </c>
      <c r="AH22" s="175">
        <f t="shared" si="5"/>
        <v>1</v>
      </c>
      <c r="AI22" s="175" t="str">
        <f t="shared" si="5"/>
        <v xml:space="preserve"> </v>
      </c>
      <c r="AJ22" s="175" t="str">
        <f t="shared" si="3"/>
        <v xml:space="preserve"> </v>
      </c>
      <c r="AK22" s="175" t="str">
        <f t="shared" si="3"/>
        <v xml:space="preserve"> </v>
      </c>
      <c r="AL22" s="175" t="str">
        <f t="shared" si="3"/>
        <v xml:space="preserve"> </v>
      </c>
      <c r="AM22" s="175" t="str">
        <f t="shared" si="3"/>
        <v xml:space="preserve"> </v>
      </c>
      <c r="AN22" s="175" t="str">
        <f t="shared" si="3"/>
        <v xml:space="preserve"> </v>
      </c>
      <c r="AO22" s="175" t="str">
        <f t="shared" si="3"/>
        <v xml:space="preserve"> </v>
      </c>
      <c r="AP22" s="175" t="str">
        <f t="shared" si="3"/>
        <v xml:space="preserve"> </v>
      </c>
      <c r="AQ22" s="175" t="str">
        <f t="shared" si="3"/>
        <v xml:space="preserve"> </v>
      </c>
      <c r="AR22" s="175" t="str">
        <f t="shared" si="3"/>
        <v xml:space="preserve"> </v>
      </c>
      <c r="AS22" s="175" t="str">
        <f t="shared" si="3"/>
        <v xml:space="preserve"> </v>
      </c>
      <c r="AT22" s="175" t="str">
        <f t="shared" si="3"/>
        <v xml:space="preserve"> </v>
      </c>
      <c r="AU22" s="175" t="str">
        <f t="shared" si="3"/>
        <v xml:space="preserve"> </v>
      </c>
      <c r="AV22" s="175" t="str">
        <f t="shared" si="3"/>
        <v xml:space="preserve"> </v>
      </c>
      <c r="AW22" s="175" t="str">
        <f t="shared" si="3"/>
        <v xml:space="preserve"> </v>
      </c>
      <c r="AX22" s="175" t="str">
        <f t="shared" si="3"/>
        <v xml:space="preserve"> </v>
      </c>
      <c r="AY22" s="175" t="str">
        <f t="shared" si="3"/>
        <v xml:space="preserve"> </v>
      </c>
      <c r="AZ22" s="175" t="str">
        <f t="shared" si="4"/>
        <v xml:space="preserve"> </v>
      </c>
      <c r="BA22" s="175" t="str">
        <f t="shared" si="4"/>
        <v xml:space="preserve"> </v>
      </c>
      <c r="BB22" s="175" t="str">
        <f t="shared" si="4"/>
        <v xml:space="preserve"> </v>
      </c>
      <c r="BC22" s="175" t="str">
        <f t="shared" si="4"/>
        <v xml:space="preserve"> </v>
      </c>
    </row>
    <row r="23" spans="1:55" s="3" customFormat="1" ht="15.75" hidden="1" customHeight="1" x14ac:dyDescent="0.2">
      <c r="A23" s="170">
        <f>'[1]Впишите фамилии!'!A79</f>
        <v>20</v>
      </c>
      <c r="B23" s="171" t="str">
        <f>'[1]Впишите фамилии!'!B79</f>
        <v>а</v>
      </c>
      <c r="C23" s="172" t="str">
        <f>'[1]Впишите фамилии!'!C79</f>
        <v>Орлова Вероника</v>
      </c>
      <c r="D23" s="170">
        <f>'[1]18.09'!K23</f>
        <v>56</v>
      </c>
      <c r="E23" s="170">
        <f>'[1]6.10'!K23</f>
        <v>71</v>
      </c>
      <c r="F23" s="170">
        <f>'[1]22.10'!K23</f>
        <v>66</v>
      </c>
      <c r="G23" s="170">
        <f>'[1]28.11'!K23</f>
        <v>69</v>
      </c>
      <c r="H23" s="170">
        <f>'[1]10.12'!K23</f>
        <v>65</v>
      </c>
      <c r="I23" s="173">
        <f>'[1]6тест'!K23</f>
        <v>0</v>
      </c>
      <c r="J23" s="173">
        <f>'[1]7тест'!K23</f>
        <v>0</v>
      </c>
      <c r="K23" s="173">
        <f>'[1]8тест'!K23</f>
        <v>0</v>
      </c>
      <c r="L23" s="173">
        <f>'[1]9тест'!K23</f>
        <v>0</v>
      </c>
      <c r="M23" s="173">
        <f>'[1]10тест'!K23</f>
        <v>0</v>
      </c>
      <c r="N23" s="173">
        <f>'[1]11тест'!K23</f>
        <v>0</v>
      </c>
      <c r="O23" s="173">
        <f>'[1]12тест'!K23</f>
        <v>0</v>
      </c>
      <c r="P23" s="173">
        <f>'[1]13тест'!K23</f>
        <v>0</v>
      </c>
      <c r="Q23" s="173">
        <f>'[1]14тест'!K23</f>
        <v>0</v>
      </c>
      <c r="R23" s="173">
        <f>'[1]15тест'!K23</f>
        <v>0</v>
      </c>
      <c r="S23" s="173">
        <f>'[1]16тест'!K23</f>
        <v>0</v>
      </c>
      <c r="T23" s="173">
        <f>'[1]17тест'!K23</f>
        <v>0</v>
      </c>
      <c r="U23" s="173">
        <f>'[1]18тест'!K23</f>
        <v>0</v>
      </c>
      <c r="V23" s="173">
        <f>'[1]19тест'!K23</f>
        <v>0</v>
      </c>
      <c r="W23" s="173">
        <f>'[1]20тест'!K23</f>
        <v>0</v>
      </c>
      <c r="X23" s="173">
        <f>'[1]21тест'!K23</f>
        <v>0</v>
      </c>
      <c r="Y23" s="173">
        <f>'[1]22тест'!K23</f>
        <v>0</v>
      </c>
      <c r="Z23" s="173">
        <f>'[1]23тест'!K23</f>
        <v>0</v>
      </c>
      <c r="AA23" s="173">
        <f>'[1]24тест'!K23</f>
        <v>0</v>
      </c>
      <c r="AB23" s="173">
        <f>'[1]25тест'!K23</f>
        <v>0</v>
      </c>
      <c r="AC23" s="174">
        <f t="shared" si="1"/>
        <v>65.400000000000006</v>
      </c>
      <c r="AD23" s="162">
        <f t="shared" si="2"/>
        <v>5</v>
      </c>
      <c r="AE23" s="175">
        <f t="shared" si="5"/>
        <v>1</v>
      </c>
      <c r="AF23" s="175">
        <f t="shared" si="5"/>
        <v>1</v>
      </c>
      <c r="AG23" s="175">
        <f t="shared" si="5"/>
        <v>1</v>
      </c>
      <c r="AH23" s="175">
        <f t="shared" si="5"/>
        <v>1</v>
      </c>
      <c r="AI23" s="175">
        <f t="shared" si="5"/>
        <v>1</v>
      </c>
      <c r="AJ23" s="175" t="str">
        <f t="shared" si="3"/>
        <v xml:space="preserve"> </v>
      </c>
      <c r="AK23" s="175" t="str">
        <f t="shared" si="3"/>
        <v xml:space="preserve"> </v>
      </c>
      <c r="AL23" s="175" t="str">
        <f t="shared" si="3"/>
        <v xml:space="preserve"> </v>
      </c>
      <c r="AM23" s="175" t="str">
        <f t="shared" si="3"/>
        <v xml:space="preserve"> </v>
      </c>
      <c r="AN23" s="175" t="str">
        <f t="shared" si="3"/>
        <v xml:space="preserve"> </v>
      </c>
      <c r="AO23" s="175" t="str">
        <f t="shared" si="3"/>
        <v xml:space="preserve"> </v>
      </c>
      <c r="AP23" s="175" t="str">
        <f t="shared" si="3"/>
        <v xml:space="preserve"> </v>
      </c>
      <c r="AQ23" s="175" t="str">
        <f t="shared" si="3"/>
        <v xml:space="preserve"> </v>
      </c>
      <c r="AR23" s="175" t="str">
        <f t="shared" si="3"/>
        <v xml:space="preserve"> </v>
      </c>
      <c r="AS23" s="175" t="str">
        <f t="shared" si="3"/>
        <v xml:space="preserve"> </v>
      </c>
      <c r="AT23" s="175" t="str">
        <f t="shared" si="3"/>
        <v xml:space="preserve"> </v>
      </c>
      <c r="AU23" s="175" t="str">
        <f t="shared" si="3"/>
        <v xml:space="preserve"> </v>
      </c>
      <c r="AV23" s="175" t="str">
        <f t="shared" si="3"/>
        <v xml:space="preserve"> </v>
      </c>
      <c r="AW23" s="175" t="str">
        <f t="shared" si="3"/>
        <v xml:space="preserve"> </v>
      </c>
      <c r="AX23" s="175" t="str">
        <f t="shared" si="3"/>
        <v xml:space="preserve"> </v>
      </c>
      <c r="AY23" s="175" t="str">
        <f t="shared" si="3"/>
        <v xml:space="preserve"> </v>
      </c>
      <c r="AZ23" s="175" t="str">
        <f t="shared" si="4"/>
        <v xml:space="preserve"> </v>
      </c>
      <c r="BA23" s="175" t="str">
        <f t="shared" si="4"/>
        <v xml:space="preserve"> </v>
      </c>
      <c r="BB23" s="175" t="str">
        <f t="shared" si="4"/>
        <v xml:space="preserve"> </v>
      </c>
      <c r="BC23" s="175" t="str">
        <f t="shared" si="4"/>
        <v xml:space="preserve"> </v>
      </c>
    </row>
    <row r="24" spans="1:55" s="3" customFormat="1" ht="15.75" hidden="1" customHeight="1" x14ac:dyDescent="0.2">
      <c r="A24" s="170">
        <f>'[1]Впишите фамилии!'!A80</f>
        <v>21</v>
      </c>
      <c r="B24" s="171" t="str">
        <f>'[1]Впишите фамилии!'!B80</f>
        <v>а</v>
      </c>
      <c r="C24" s="172" t="str">
        <f>'[1]Впишите фамилии!'!C80</f>
        <v>Тарасов Максим</v>
      </c>
      <c r="D24" s="170">
        <f>'[1]18.09'!K24</f>
        <v>75</v>
      </c>
      <c r="E24" s="170">
        <f>'[1]6.10'!K24</f>
        <v>64</v>
      </c>
      <c r="F24" s="170">
        <f>'[1]22.10'!K24</f>
        <v>67</v>
      </c>
      <c r="G24" s="170">
        <f>'[1]28.11'!K24</f>
        <v>64</v>
      </c>
      <c r="H24" s="170">
        <f>'[1]10.12'!K24</f>
        <v>54</v>
      </c>
      <c r="I24" s="173">
        <f>'[1]6тест'!K24</f>
        <v>0</v>
      </c>
      <c r="J24" s="173">
        <f>'[1]7тест'!K24</f>
        <v>0</v>
      </c>
      <c r="K24" s="173">
        <f>'[1]8тест'!K24</f>
        <v>0</v>
      </c>
      <c r="L24" s="173">
        <f>'[1]9тест'!K24</f>
        <v>0</v>
      </c>
      <c r="M24" s="173">
        <f>'[1]10тест'!K24</f>
        <v>0</v>
      </c>
      <c r="N24" s="173">
        <f>'[1]11тест'!K24</f>
        <v>0</v>
      </c>
      <c r="O24" s="173">
        <f>'[1]12тест'!K24</f>
        <v>0</v>
      </c>
      <c r="P24" s="173">
        <f>'[1]13тест'!K24</f>
        <v>0</v>
      </c>
      <c r="Q24" s="173">
        <f>'[1]14тест'!K24</f>
        <v>0</v>
      </c>
      <c r="R24" s="173">
        <f>'[1]15тест'!K24</f>
        <v>0</v>
      </c>
      <c r="S24" s="173">
        <f>'[1]16тест'!K24</f>
        <v>0</v>
      </c>
      <c r="T24" s="173">
        <f>'[1]17тест'!K24</f>
        <v>0</v>
      </c>
      <c r="U24" s="173">
        <f>'[1]18тест'!K24</f>
        <v>0</v>
      </c>
      <c r="V24" s="173">
        <f>'[1]19тест'!K24</f>
        <v>0</v>
      </c>
      <c r="W24" s="173">
        <f>'[1]20тест'!K24</f>
        <v>0</v>
      </c>
      <c r="X24" s="173">
        <f>'[1]21тест'!K24</f>
        <v>0</v>
      </c>
      <c r="Y24" s="173">
        <f>'[1]22тест'!K24</f>
        <v>0</v>
      </c>
      <c r="Z24" s="173">
        <f>'[1]23тест'!K24</f>
        <v>0</v>
      </c>
      <c r="AA24" s="173">
        <f>'[1]24тест'!K24</f>
        <v>0</v>
      </c>
      <c r="AB24" s="173">
        <f>'[1]25тест'!K24</f>
        <v>0</v>
      </c>
      <c r="AC24" s="174">
        <f t="shared" si="1"/>
        <v>64.8</v>
      </c>
      <c r="AD24" s="162">
        <f t="shared" si="2"/>
        <v>5</v>
      </c>
      <c r="AE24" s="175">
        <f t="shared" si="5"/>
        <v>1</v>
      </c>
      <c r="AF24" s="175">
        <f t="shared" si="5"/>
        <v>1</v>
      </c>
      <c r="AG24" s="175">
        <f t="shared" si="5"/>
        <v>1</v>
      </c>
      <c r="AH24" s="175">
        <f t="shared" si="5"/>
        <v>1</v>
      </c>
      <c r="AI24" s="175">
        <f t="shared" si="5"/>
        <v>1</v>
      </c>
      <c r="AJ24" s="175" t="str">
        <f t="shared" si="3"/>
        <v xml:space="preserve"> </v>
      </c>
      <c r="AK24" s="175" t="str">
        <f t="shared" si="3"/>
        <v xml:space="preserve"> </v>
      </c>
      <c r="AL24" s="175" t="str">
        <f t="shared" si="3"/>
        <v xml:space="preserve"> </v>
      </c>
      <c r="AM24" s="175" t="str">
        <f t="shared" si="3"/>
        <v xml:space="preserve"> </v>
      </c>
      <c r="AN24" s="175" t="str">
        <f t="shared" si="3"/>
        <v xml:space="preserve"> </v>
      </c>
      <c r="AO24" s="175" t="str">
        <f t="shared" si="3"/>
        <v xml:space="preserve"> </v>
      </c>
      <c r="AP24" s="175" t="str">
        <f t="shared" si="3"/>
        <v xml:space="preserve"> </v>
      </c>
      <c r="AQ24" s="175" t="str">
        <f t="shared" si="3"/>
        <v xml:space="preserve"> </v>
      </c>
      <c r="AR24" s="175" t="str">
        <f t="shared" si="3"/>
        <v xml:space="preserve"> </v>
      </c>
      <c r="AS24" s="175" t="str">
        <f t="shared" si="3"/>
        <v xml:space="preserve"> </v>
      </c>
      <c r="AT24" s="175" t="str">
        <f t="shared" si="3"/>
        <v xml:space="preserve"> </v>
      </c>
      <c r="AU24" s="175" t="str">
        <f t="shared" si="3"/>
        <v xml:space="preserve"> </v>
      </c>
      <c r="AV24" s="175" t="str">
        <f t="shared" si="3"/>
        <v xml:space="preserve"> </v>
      </c>
      <c r="AW24" s="175" t="str">
        <f t="shared" si="3"/>
        <v xml:space="preserve"> </v>
      </c>
      <c r="AX24" s="175" t="str">
        <f t="shared" si="3"/>
        <v xml:space="preserve"> </v>
      </c>
      <c r="AY24" s="175" t="str">
        <f t="shared" si="3"/>
        <v xml:space="preserve"> </v>
      </c>
      <c r="AZ24" s="175" t="str">
        <f t="shared" si="4"/>
        <v xml:space="preserve"> </v>
      </c>
      <c r="BA24" s="175" t="str">
        <f t="shared" si="4"/>
        <v xml:space="preserve"> </v>
      </c>
      <c r="BB24" s="175" t="str">
        <f t="shared" si="4"/>
        <v xml:space="preserve"> </v>
      </c>
      <c r="BC24" s="175" t="str">
        <f t="shared" si="4"/>
        <v xml:space="preserve"> </v>
      </c>
    </row>
    <row r="25" spans="1:55" s="3" customFormat="1" ht="15.75" hidden="1" customHeight="1" x14ac:dyDescent="0.2">
      <c r="A25" s="170">
        <f>'[1]Впишите фамилии!'!A81</f>
        <v>22</v>
      </c>
      <c r="B25" s="171" t="str">
        <f>'[1]Впишите фамилии!'!B81</f>
        <v>а</v>
      </c>
      <c r="C25" s="172" t="str">
        <f>'[1]Впишите фамилии!'!C81</f>
        <v>Цыбулькин Илья</v>
      </c>
      <c r="D25" s="170">
        <f>'[1]18.09'!K25</f>
        <v>65</v>
      </c>
      <c r="E25" s="170">
        <f>'[1]6.10'!K25</f>
        <v>73</v>
      </c>
      <c r="F25" s="170">
        <f>'[1]22.10'!K25</f>
        <v>58</v>
      </c>
      <c r="G25" s="170">
        <f>'[1]28.11'!K25</f>
        <v>72</v>
      </c>
      <c r="H25" s="170">
        <f>'[1]10.12'!K25</f>
        <v>54</v>
      </c>
      <c r="I25" s="173">
        <f>'[1]6тест'!K25</f>
        <v>0</v>
      </c>
      <c r="J25" s="173">
        <f>'[1]7тест'!K25</f>
        <v>0</v>
      </c>
      <c r="K25" s="173">
        <f>'[1]8тест'!K25</f>
        <v>0</v>
      </c>
      <c r="L25" s="173">
        <f>'[1]9тест'!K25</f>
        <v>0</v>
      </c>
      <c r="M25" s="173">
        <f>'[1]10тест'!K25</f>
        <v>0</v>
      </c>
      <c r="N25" s="173">
        <f>'[1]11тест'!K25</f>
        <v>0</v>
      </c>
      <c r="O25" s="173">
        <f>'[1]12тест'!K25</f>
        <v>0</v>
      </c>
      <c r="P25" s="173">
        <f>'[1]13тест'!K25</f>
        <v>0</v>
      </c>
      <c r="Q25" s="173">
        <f>'[1]14тест'!K25</f>
        <v>0</v>
      </c>
      <c r="R25" s="173">
        <f>'[1]15тест'!K25</f>
        <v>0</v>
      </c>
      <c r="S25" s="173">
        <f>'[1]16тест'!K25</f>
        <v>0</v>
      </c>
      <c r="T25" s="173">
        <f>'[1]17тест'!K25</f>
        <v>0</v>
      </c>
      <c r="U25" s="173">
        <f>'[1]18тест'!K25</f>
        <v>0</v>
      </c>
      <c r="V25" s="173">
        <f>'[1]19тест'!K25</f>
        <v>0</v>
      </c>
      <c r="W25" s="173">
        <f>'[1]20тест'!K25</f>
        <v>0</v>
      </c>
      <c r="X25" s="173">
        <f>'[1]21тест'!K25</f>
        <v>0</v>
      </c>
      <c r="Y25" s="173">
        <f>'[1]22тест'!K25</f>
        <v>0</v>
      </c>
      <c r="Z25" s="173">
        <f>'[1]23тест'!K25</f>
        <v>0</v>
      </c>
      <c r="AA25" s="173">
        <f>'[1]24тест'!K25</f>
        <v>0</v>
      </c>
      <c r="AB25" s="173">
        <f>'[1]25тест'!K25</f>
        <v>0</v>
      </c>
      <c r="AC25" s="174">
        <f t="shared" si="1"/>
        <v>64.400000000000006</v>
      </c>
      <c r="AD25" s="162">
        <f t="shared" si="2"/>
        <v>5</v>
      </c>
      <c r="AE25" s="175">
        <f t="shared" si="5"/>
        <v>1</v>
      </c>
      <c r="AF25" s="175">
        <f t="shared" si="5"/>
        <v>1</v>
      </c>
      <c r="AG25" s="175">
        <f t="shared" si="5"/>
        <v>1</v>
      </c>
      <c r="AH25" s="175">
        <f t="shared" si="5"/>
        <v>1</v>
      </c>
      <c r="AI25" s="175">
        <f t="shared" si="5"/>
        <v>1</v>
      </c>
      <c r="AJ25" s="175" t="str">
        <f t="shared" si="3"/>
        <v xml:space="preserve"> </v>
      </c>
      <c r="AK25" s="175" t="str">
        <f t="shared" si="3"/>
        <v xml:space="preserve"> </v>
      </c>
      <c r="AL25" s="175" t="str">
        <f t="shared" si="3"/>
        <v xml:space="preserve"> </v>
      </c>
      <c r="AM25" s="175" t="str">
        <f t="shared" si="3"/>
        <v xml:space="preserve"> </v>
      </c>
      <c r="AN25" s="175" t="str">
        <f t="shared" si="3"/>
        <v xml:space="preserve"> </v>
      </c>
      <c r="AO25" s="175" t="str">
        <f t="shared" si="3"/>
        <v xml:space="preserve"> </v>
      </c>
      <c r="AP25" s="175" t="str">
        <f t="shared" si="3"/>
        <v xml:space="preserve"> </v>
      </c>
      <c r="AQ25" s="175" t="str">
        <f t="shared" si="3"/>
        <v xml:space="preserve"> </v>
      </c>
      <c r="AR25" s="175" t="str">
        <f t="shared" si="3"/>
        <v xml:space="preserve"> </v>
      </c>
      <c r="AS25" s="175" t="str">
        <f t="shared" si="3"/>
        <v xml:space="preserve"> </v>
      </c>
      <c r="AT25" s="175" t="str">
        <f t="shared" si="3"/>
        <v xml:space="preserve"> </v>
      </c>
      <c r="AU25" s="175" t="str">
        <f t="shared" si="3"/>
        <v xml:space="preserve"> </v>
      </c>
      <c r="AV25" s="175" t="str">
        <f t="shared" si="3"/>
        <v xml:space="preserve"> </v>
      </c>
      <c r="AW25" s="175" t="str">
        <f t="shared" si="3"/>
        <v xml:space="preserve"> </v>
      </c>
      <c r="AX25" s="175" t="str">
        <f t="shared" si="3"/>
        <v xml:space="preserve"> </v>
      </c>
      <c r="AY25" s="175" t="str">
        <f t="shared" si="3"/>
        <v xml:space="preserve"> </v>
      </c>
      <c r="AZ25" s="175" t="str">
        <f t="shared" si="4"/>
        <v xml:space="preserve"> </v>
      </c>
      <c r="BA25" s="175" t="str">
        <f t="shared" si="4"/>
        <v xml:space="preserve"> </v>
      </c>
      <c r="BB25" s="175" t="str">
        <f t="shared" si="4"/>
        <v xml:space="preserve"> </v>
      </c>
      <c r="BC25" s="175" t="str">
        <f t="shared" si="4"/>
        <v xml:space="preserve"> </v>
      </c>
    </row>
    <row r="26" spans="1:55" s="3" customFormat="1" ht="15.75" hidden="1" customHeight="1" x14ac:dyDescent="0.2">
      <c r="A26" s="170">
        <f>'[1]Впишите фамилии!'!A82</f>
        <v>0</v>
      </c>
      <c r="B26" s="171">
        <f>'[1]Впишите фамилии!'!B82</f>
        <v>0</v>
      </c>
      <c r="C26" s="172">
        <f>'[1]Впишите фамилии!'!C82</f>
        <v>0</v>
      </c>
      <c r="D26" s="170">
        <f>'[1]18.09'!K26</f>
        <v>0</v>
      </c>
      <c r="E26" s="170">
        <f>'[1]6.10'!K26</f>
        <v>0</v>
      </c>
      <c r="F26" s="170">
        <f>'[1]22.10'!K26</f>
        <v>0</v>
      </c>
      <c r="G26" s="170">
        <f>'[1]28.11'!K26</f>
        <v>0</v>
      </c>
      <c r="H26" s="170">
        <f>'[1]10.12'!K26</f>
        <v>0</v>
      </c>
      <c r="I26" s="173">
        <f>'[1]6тест'!K26</f>
        <v>0</v>
      </c>
      <c r="J26" s="173">
        <f>'[1]7тест'!K26</f>
        <v>0</v>
      </c>
      <c r="K26" s="173">
        <f>'[1]8тест'!K26</f>
        <v>0</v>
      </c>
      <c r="L26" s="173">
        <f>'[1]9тест'!K26</f>
        <v>0</v>
      </c>
      <c r="M26" s="173">
        <f>'[1]10тест'!K26</f>
        <v>0</v>
      </c>
      <c r="N26" s="173">
        <f>'[1]11тест'!K26</f>
        <v>0</v>
      </c>
      <c r="O26" s="173">
        <f>'[1]12тест'!K26</f>
        <v>0</v>
      </c>
      <c r="P26" s="173">
        <f>'[1]13тест'!K26</f>
        <v>0</v>
      </c>
      <c r="Q26" s="173">
        <f>'[1]14тест'!K26</f>
        <v>0</v>
      </c>
      <c r="R26" s="173">
        <f>'[1]15тест'!K26</f>
        <v>0</v>
      </c>
      <c r="S26" s="173">
        <f>'[1]16тест'!K26</f>
        <v>0</v>
      </c>
      <c r="T26" s="173">
        <f>'[1]17тест'!K26</f>
        <v>0</v>
      </c>
      <c r="U26" s="173">
        <f>'[1]18тест'!K26</f>
        <v>0</v>
      </c>
      <c r="V26" s="173">
        <f>'[1]19тест'!K26</f>
        <v>0</v>
      </c>
      <c r="W26" s="173">
        <f>'[1]20тест'!K26</f>
        <v>0</v>
      </c>
      <c r="X26" s="173">
        <f>'[1]21тест'!K26</f>
        <v>0</v>
      </c>
      <c r="Y26" s="173">
        <f>'[1]22тест'!K26</f>
        <v>0</v>
      </c>
      <c r="Z26" s="173">
        <f>'[1]23тест'!K26</f>
        <v>0</v>
      </c>
      <c r="AA26" s="173">
        <f>'[1]24тест'!K26</f>
        <v>0</v>
      </c>
      <c r="AB26" s="173">
        <f>'[1]25тест'!K26</f>
        <v>0</v>
      </c>
      <c r="AC26" s="174" t="e">
        <f t="shared" si="1"/>
        <v>#DIV/0!</v>
      </c>
      <c r="AD26" s="162">
        <f t="shared" si="2"/>
        <v>0</v>
      </c>
      <c r="AE26" s="175" t="str">
        <f t="shared" si="5"/>
        <v xml:space="preserve"> </v>
      </c>
      <c r="AF26" s="175" t="str">
        <f t="shared" si="5"/>
        <v xml:space="preserve"> </v>
      </c>
      <c r="AG26" s="175" t="str">
        <f t="shared" si="5"/>
        <v xml:space="preserve"> </v>
      </c>
      <c r="AH26" s="175" t="str">
        <f t="shared" si="5"/>
        <v xml:space="preserve"> </v>
      </c>
      <c r="AI26" s="175" t="str">
        <f t="shared" si="5"/>
        <v xml:space="preserve"> </v>
      </c>
      <c r="AJ26" s="175" t="str">
        <f t="shared" si="3"/>
        <v xml:space="preserve"> </v>
      </c>
      <c r="AK26" s="175" t="str">
        <f t="shared" si="3"/>
        <v xml:space="preserve"> </v>
      </c>
      <c r="AL26" s="175" t="str">
        <f t="shared" si="3"/>
        <v xml:space="preserve"> </v>
      </c>
      <c r="AM26" s="175" t="str">
        <f t="shared" si="3"/>
        <v xml:space="preserve"> </v>
      </c>
      <c r="AN26" s="175" t="str">
        <f t="shared" si="3"/>
        <v xml:space="preserve"> </v>
      </c>
      <c r="AO26" s="175" t="str">
        <f t="shared" si="3"/>
        <v xml:space="preserve"> </v>
      </c>
      <c r="AP26" s="175" t="str">
        <f t="shared" si="3"/>
        <v xml:space="preserve"> </v>
      </c>
      <c r="AQ26" s="175" t="str">
        <f t="shared" si="3"/>
        <v xml:space="preserve"> </v>
      </c>
      <c r="AR26" s="175" t="str">
        <f t="shared" si="3"/>
        <v xml:space="preserve"> </v>
      </c>
      <c r="AS26" s="175" t="str">
        <f t="shared" si="3"/>
        <v xml:space="preserve"> </v>
      </c>
      <c r="AT26" s="175" t="str">
        <f t="shared" si="3"/>
        <v xml:space="preserve"> </v>
      </c>
      <c r="AU26" s="175" t="str">
        <f t="shared" si="3"/>
        <v xml:space="preserve"> </v>
      </c>
      <c r="AV26" s="175" t="str">
        <f t="shared" si="3"/>
        <v xml:space="preserve"> </v>
      </c>
      <c r="AW26" s="175" t="str">
        <f t="shared" si="3"/>
        <v xml:space="preserve"> </v>
      </c>
      <c r="AX26" s="175" t="str">
        <f t="shared" si="3"/>
        <v xml:space="preserve"> </v>
      </c>
      <c r="AY26" s="175" t="str">
        <f t="shared" si="3"/>
        <v xml:space="preserve"> </v>
      </c>
      <c r="AZ26" s="175" t="str">
        <f t="shared" si="4"/>
        <v xml:space="preserve"> </v>
      </c>
      <c r="BA26" s="175" t="str">
        <f t="shared" si="4"/>
        <v xml:space="preserve"> </v>
      </c>
      <c r="BB26" s="175" t="str">
        <f t="shared" si="4"/>
        <v xml:space="preserve"> </v>
      </c>
      <c r="BC26" s="175" t="str">
        <f t="shared" si="4"/>
        <v xml:space="preserve"> </v>
      </c>
    </row>
    <row r="27" spans="1:55" s="3" customFormat="1" ht="15.75" hidden="1" customHeight="1" x14ac:dyDescent="0.2">
      <c r="A27" s="170">
        <f>'[1]Впишите фамилии!'!A83</f>
        <v>0</v>
      </c>
      <c r="B27" s="171">
        <f>'[1]Впишите фамилии!'!B83</f>
        <v>0</v>
      </c>
      <c r="C27" s="172">
        <f>'[1]Впишите фамилии!'!C83</f>
        <v>0</v>
      </c>
      <c r="D27" s="170">
        <f>'[1]18.09'!K27</f>
        <v>0</v>
      </c>
      <c r="E27" s="170">
        <f>'[1]6.10'!K27</f>
        <v>0</v>
      </c>
      <c r="F27" s="170">
        <f>'[1]22.10'!K27</f>
        <v>0</v>
      </c>
      <c r="G27" s="170">
        <f>'[1]28.11'!K27</f>
        <v>0</v>
      </c>
      <c r="H27" s="170">
        <f>'[1]10.12'!K27</f>
        <v>0</v>
      </c>
      <c r="I27" s="173">
        <f>'[1]6тест'!K27</f>
        <v>0</v>
      </c>
      <c r="J27" s="173">
        <f>'[1]7тест'!K27</f>
        <v>0</v>
      </c>
      <c r="K27" s="173">
        <f>'[1]8тест'!K27</f>
        <v>0</v>
      </c>
      <c r="L27" s="173">
        <f>'[1]9тест'!K27</f>
        <v>0</v>
      </c>
      <c r="M27" s="173">
        <f>'[1]10тест'!K27</f>
        <v>0</v>
      </c>
      <c r="N27" s="173">
        <f>'[1]11тест'!K27</f>
        <v>0</v>
      </c>
      <c r="O27" s="173">
        <f>'[1]12тест'!K27</f>
        <v>0</v>
      </c>
      <c r="P27" s="173">
        <f>'[1]13тест'!K27</f>
        <v>0</v>
      </c>
      <c r="Q27" s="173">
        <f>'[1]14тест'!K27</f>
        <v>0</v>
      </c>
      <c r="R27" s="173">
        <f>'[1]15тест'!K27</f>
        <v>0</v>
      </c>
      <c r="S27" s="173">
        <f>'[1]16тест'!K27</f>
        <v>0</v>
      </c>
      <c r="T27" s="173">
        <f>'[1]17тест'!K27</f>
        <v>0</v>
      </c>
      <c r="U27" s="173">
        <f>'[1]18тест'!K27</f>
        <v>0</v>
      </c>
      <c r="V27" s="173">
        <f>'[1]19тест'!K27</f>
        <v>0</v>
      </c>
      <c r="W27" s="173">
        <f>'[1]20тест'!K27</f>
        <v>0</v>
      </c>
      <c r="X27" s="173">
        <f>'[1]21тест'!K27</f>
        <v>0</v>
      </c>
      <c r="Y27" s="173">
        <f>'[1]22тест'!K27</f>
        <v>0</v>
      </c>
      <c r="Z27" s="173">
        <f>'[1]23тест'!K27</f>
        <v>0</v>
      </c>
      <c r="AA27" s="173">
        <f>'[1]24тест'!K27</f>
        <v>0</v>
      </c>
      <c r="AB27" s="173">
        <f>'[1]25тест'!K27</f>
        <v>0</v>
      </c>
      <c r="AC27" s="174" t="e">
        <f t="shared" si="1"/>
        <v>#DIV/0!</v>
      </c>
      <c r="AD27" s="162">
        <f t="shared" si="2"/>
        <v>0</v>
      </c>
      <c r="AE27" s="175" t="str">
        <f t="shared" si="5"/>
        <v xml:space="preserve"> </v>
      </c>
      <c r="AF27" s="175" t="str">
        <f t="shared" si="5"/>
        <v xml:space="preserve"> </v>
      </c>
      <c r="AG27" s="175" t="str">
        <f t="shared" si="5"/>
        <v xml:space="preserve"> </v>
      </c>
      <c r="AH27" s="175" t="str">
        <f t="shared" si="5"/>
        <v xml:space="preserve"> </v>
      </c>
      <c r="AI27" s="175" t="str">
        <f t="shared" si="5"/>
        <v xml:space="preserve"> </v>
      </c>
      <c r="AJ27" s="175" t="str">
        <f t="shared" si="3"/>
        <v xml:space="preserve"> </v>
      </c>
      <c r="AK27" s="175" t="str">
        <f t="shared" si="3"/>
        <v xml:space="preserve"> </v>
      </c>
      <c r="AL27" s="175" t="str">
        <f t="shared" si="3"/>
        <v xml:space="preserve"> </v>
      </c>
      <c r="AM27" s="175" t="str">
        <f t="shared" si="3"/>
        <v xml:space="preserve"> </v>
      </c>
      <c r="AN27" s="175" t="str">
        <f t="shared" si="3"/>
        <v xml:space="preserve"> </v>
      </c>
      <c r="AO27" s="175" t="str">
        <f t="shared" si="3"/>
        <v xml:space="preserve"> </v>
      </c>
      <c r="AP27" s="175" t="str">
        <f t="shared" si="3"/>
        <v xml:space="preserve"> </v>
      </c>
      <c r="AQ27" s="175" t="str">
        <f t="shared" si="3"/>
        <v xml:space="preserve"> </v>
      </c>
      <c r="AR27" s="175" t="str">
        <f t="shared" si="3"/>
        <v xml:space="preserve"> </v>
      </c>
      <c r="AS27" s="175" t="str">
        <f t="shared" si="3"/>
        <v xml:space="preserve"> </v>
      </c>
      <c r="AT27" s="175" t="str">
        <f t="shared" si="3"/>
        <v xml:space="preserve"> </v>
      </c>
      <c r="AU27" s="175" t="str">
        <f t="shared" si="3"/>
        <v xml:space="preserve"> </v>
      </c>
      <c r="AV27" s="175" t="str">
        <f t="shared" si="3"/>
        <v xml:space="preserve"> </v>
      </c>
      <c r="AW27" s="175" t="str">
        <f t="shared" si="3"/>
        <v xml:space="preserve"> </v>
      </c>
      <c r="AX27" s="175" t="str">
        <f t="shared" si="3"/>
        <v xml:space="preserve"> </v>
      </c>
      <c r="AY27" s="175" t="str">
        <f t="shared" si="3"/>
        <v xml:space="preserve"> </v>
      </c>
      <c r="AZ27" s="175" t="str">
        <f t="shared" si="4"/>
        <v xml:space="preserve"> </v>
      </c>
      <c r="BA27" s="175" t="str">
        <f t="shared" si="4"/>
        <v xml:space="preserve"> </v>
      </c>
      <c r="BB27" s="175" t="str">
        <f t="shared" si="4"/>
        <v xml:space="preserve"> </v>
      </c>
      <c r="BC27" s="175" t="str">
        <f t="shared" si="4"/>
        <v xml:space="preserve"> </v>
      </c>
    </row>
    <row r="28" spans="1:55" s="3" customFormat="1" ht="15.75" hidden="1" customHeight="1" x14ac:dyDescent="0.2">
      <c r="A28" s="170">
        <f>'[1]Впишите фамилии!'!A84</f>
        <v>0</v>
      </c>
      <c r="B28" s="171">
        <f>'[1]Впишите фамилии!'!B84</f>
        <v>0</v>
      </c>
      <c r="C28" s="172">
        <f>'[1]Впишите фамилии!'!C84</f>
        <v>0</v>
      </c>
      <c r="D28" s="170">
        <f>'[1]18.09'!K28</f>
        <v>0</v>
      </c>
      <c r="E28" s="170">
        <f>'[1]6.10'!K28</f>
        <v>0</v>
      </c>
      <c r="F28" s="170">
        <f>'[1]22.10'!K28</f>
        <v>0</v>
      </c>
      <c r="G28" s="170">
        <f>'[1]28.11'!K28</f>
        <v>0</v>
      </c>
      <c r="H28" s="170">
        <f>'[1]10.12'!K28</f>
        <v>0</v>
      </c>
      <c r="I28" s="173">
        <f>'[1]6тест'!K28</f>
        <v>0</v>
      </c>
      <c r="J28" s="173">
        <f>'[1]7тест'!K28</f>
        <v>0</v>
      </c>
      <c r="K28" s="173">
        <f>'[1]8тест'!K28</f>
        <v>0</v>
      </c>
      <c r="L28" s="173">
        <f>'[1]9тест'!K28</f>
        <v>0</v>
      </c>
      <c r="M28" s="173">
        <f>'[1]10тест'!K28</f>
        <v>0</v>
      </c>
      <c r="N28" s="173">
        <f>'[1]11тест'!K28</f>
        <v>0</v>
      </c>
      <c r="O28" s="173">
        <f>'[1]12тест'!K28</f>
        <v>0</v>
      </c>
      <c r="P28" s="173">
        <f>'[1]13тест'!K28</f>
        <v>0</v>
      </c>
      <c r="Q28" s="173">
        <f>'[1]14тест'!K28</f>
        <v>0</v>
      </c>
      <c r="R28" s="173">
        <f>'[1]15тест'!K28</f>
        <v>0</v>
      </c>
      <c r="S28" s="173">
        <f>'[1]16тест'!K28</f>
        <v>0</v>
      </c>
      <c r="T28" s="173">
        <f>'[1]17тест'!K28</f>
        <v>0</v>
      </c>
      <c r="U28" s="173">
        <f>'[1]18тест'!K28</f>
        <v>0</v>
      </c>
      <c r="V28" s="173">
        <f>'[1]19тест'!K28</f>
        <v>0</v>
      </c>
      <c r="W28" s="173">
        <f>'[1]20тест'!K28</f>
        <v>0</v>
      </c>
      <c r="X28" s="173">
        <f>'[1]21тест'!K28</f>
        <v>0</v>
      </c>
      <c r="Y28" s="173">
        <f>'[1]22тест'!K28</f>
        <v>0</v>
      </c>
      <c r="Z28" s="173">
        <f>'[1]23тест'!K28</f>
        <v>0</v>
      </c>
      <c r="AA28" s="173">
        <f>'[1]24тест'!K28</f>
        <v>0</v>
      </c>
      <c r="AB28" s="173">
        <f>'[1]25тест'!K28</f>
        <v>0</v>
      </c>
      <c r="AC28" s="174" t="e">
        <f t="shared" si="1"/>
        <v>#DIV/0!</v>
      </c>
      <c r="AD28" s="162">
        <f t="shared" si="2"/>
        <v>0</v>
      </c>
      <c r="AE28" s="175" t="str">
        <f t="shared" si="5"/>
        <v xml:space="preserve"> </v>
      </c>
      <c r="AF28" s="175" t="str">
        <f t="shared" si="5"/>
        <v xml:space="preserve"> </v>
      </c>
      <c r="AG28" s="175" t="str">
        <f t="shared" si="5"/>
        <v xml:space="preserve"> </v>
      </c>
      <c r="AH28" s="175" t="str">
        <f t="shared" si="5"/>
        <v xml:space="preserve"> </v>
      </c>
      <c r="AI28" s="175" t="str">
        <f t="shared" si="5"/>
        <v xml:space="preserve"> </v>
      </c>
      <c r="AJ28" s="175" t="str">
        <f t="shared" si="3"/>
        <v xml:space="preserve"> </v>
      </c>
      <c r="AK28" s="175" t="str">
        <f t="shared" si="3"/>
        <v xml:space="preserve"> </v>
      </c>
      <c r="AL28" s="175" t="str">
        <f t="shared" si="3"/>
        <v xml:space="preserve"> </v>
      </c>
      <c r="AM28" s="175" t="str">
        <f t="shared" si="3"/>
        <v xml:space="preserve"> </v>
      </c>
      <c r="AN28" s="175" t="str">
        <f t="shared" si="3"/>
        <v xml:space="preserve"> </v>
      </c>
      <c r="AO28" s="175" t="str">
        <f t="shared" si="3"/>
        <v xml:space="preserve"> </v>
      </c>
      <c r="AP28" s="175" t="str">
        <f t="shared" si="3"/>
        <v xml:space="preserve"> </v>
      </c>
      <c r="AQ28" s="175" t="str">
        <f t="shared" si="3"/>
        <v xml:space="preserve"> </v>
      </c>
      <c r="AR28" s="175" t="str">
        <f t="shared" si="3"/>
        <v xml:space="preserve"> </v>
      </c>
      <c r="AS28" s="175" t="str">
        <f t="shared" si="3"/>
        <v xml:space="preserve"> </v>
      </c>
      <c r="AT28" s="175" t="str">
        <f t="shared" si="3"/>
        <v xml:space="preserve"> </v>
      </c>
      <c r="AU28" s="175" t="str">
        <f t="shared" si="3"/>
        <v xml:space="preserve"> </v>
      </c>
      <c r="AV28" s="175" t="str">
        <f t="shared" si="3"/>
        <v xml:space="preserve"> </v>
      </c>
      <c r="AW28" s="175" t="str">
        <f t="shared" si="3"/>
        <v xml:space="preserve"> </v>
      </c>
      <c r="AX28" s="175" t="str">
        <f t="shared" si="3"/>
        <v xml:space="preserve"> </v>
      </c>
      <c r="AY28" s="175" t="str">
        <f t="shared" si="3"/>
        <v xml:space="preserve"> </v>
      </c>
      <c r="AZ28" s="175" t="str">
        <f t="shared" si="4"/>
        <v xml:space="preserve"> </v>
      </c>
      <c r="BA28" s="175" t="str">
        <f t="shared" si="4"/>
        <v xml:space="preserve"> </v>
      </c>
      <c r="BB28" s="175" t="str">
        <f t="shared" si="4"/>
        <v xml:space="preserve"> </v>
      </c>
      <c r="BC28" s="175" t="str">
        <f t="shared" si="4"/>
        <v xml:space="preserve"> </v>
      </c>
    </row>
    <row r="29" spans="1:55" s="3" customFormat="1" ht="15.75" hidden="1" customHeight="1" x14ac:dyDescent="0.2">
      <c r="A29" s="170">
        <f>'[1]Впишите фамилии!'!A85</f>
        <v>0</v>
      </c>
      <c r="B29" s="171">
        <f>'[1]Впишите фамилии!'!B85</f>
        <v>0</v>
      </c>
      <c r="C29" s="172">
        <f>'[1]Впишите фамилии!'!C85</f>
        <v>0</v>
      </c>
      <c r="D29" s="170">
        <f>'[1]18.09'!K29</f>
        <v>0</v>
      </c>
      <c r="E29" s="170">
        <f>'[1]6.10'!K29</f>
        <v>0</v>
      </c>
      <c r="F29" s="170">
        <f>'[1]22.10'!K29</f>
        <v>0</v>
      </c>
      <c r="G29" s="170">
        <f>'[1]28.11'!K29</f>
        <v>0</v>
      </c>
      <c r="H29" s="170">
        <f>'[1]10.12'!K29</f>
        <v>0</v>
      </c>
      <c r="I29" s="173">
        <f>'[1]6тест'!K29</f>
        <v>0</v>
      </c>
      <c r="J29" s="173">
        <f>'[1]7тест'!K29</f>
        <v>0</v>
      </c>
      <c r="K29" s="173">
        <f>'[1]8тест'!K29</f>
        <v>0</v>
      </c>
      <c r="L29" s="173">
        <f>'[1]9тест'!K29</f>
        <v>0</v>
      </c>
      <c r="M29" s="173">
        <f>'[1]10тест'!K29</f>
        <v>0</v>
      </c>
      <c r="N29" s="173">
        <f>'[1]11тест'!K29</f>
        <v>0</v>
      </c>
      <c r="O29" s="173">
        <f>'[1]12тест'!K29</f>
        <v>0</v>
      </c>
      <c r="P29" s="173">
        <f>'[1]13тест'!K29</f>
        <v>0</v>
      </c>
      <c r="Q29" s="173">
        <f>'[1]14тест'!K29</f>
        <v>0</v>
      </c>
      <c r="R29" s="173">
        <f>'[1]15тест'!K29</f>
        <v>0</v>
      </c>
      <c r="S29" s="173">
        <f>'[1]16тест'!K29</f>
        <v>0</v>
      </c>
      <c r="T29" s="173">
        <f>'[1]17тест'!K29</f>
        <v>0</v>
      </c>
      <c r="U29" s="173">
        <f>'[1]18тест'!K29</f>
        <v>0</v>
      </c>
      <c r="V29" s="173">
        <f>'[1]19тест'!K29</f>
        <v>0</v>
      </c>
      <c r="W29" s="173">
        <f>'[1]20тест'!K29</f>
        <v>0</v>
      </c>
      <c r="X29" s="173">
        <f>'[1]21тест'!K29</f>
        <v>0</v>
      </c>
      <c r="Y29" s="173">
        <f>'[1]22тест'!K29</f>
        <v>0</v>
      </c>
      <c r="Z29" s="173">
        <f>'[1]23тест'!K29</f>
        <v>0</v>
      </c>
      <c r="AA29" s="173">
        <f>'[1]24тест'!K29</f>
        <v>0</v>
      </c>
      <c r="AB29" s="173">
        <f>'[1]25тест'!K29</f>
        <v>0</v>
      </c>
      <c r="AC29" s="174" t="e">
        <f t="shared" si="1"/>
        <v>#DIV/0!</v>
      </c>
      <c r="AD29" s="162">
        <f t="shared" si="2"/>
        <v>0</v>
      </c>
      <c r="AE29" s="175" t="str">
        <f t="shared" si="5"/>
        <v xml:space="preserve"> </v>
      </c>
      <c r="AF29" s="175" t="str">
        <f t="shared" si="5"/>
        <v xml:space="preserve"> </v>
      </c>
      <c r="AG29" s="175" t="str">
        <f t="shared" si="5"/>
        <v xml:space="preserve"> </v>
      </c>
      <c r="AH29" s="175" t="str">
        <f t="shared" si="5"/>
        <v xml:space="preserve"> </v>
      </c>
      <c r="AI29" s="175" t="str">
        <f t="shared" si="5"/>
        <v xml:space="preserve"> </v>
      </c>
      <c r="AJ29" s="175" t="str">
        <f t="shared" si="3"/>
        <v xml:space="preserve"> </v>
      </c>
      <c r="AK29" s="175" t="str">
        <f t="shared" si="3"/>
        <v xml:space="preserve"> </v>
      </c>
      <c r="AL29" s="175" t="str">
        <f t="shared" si="3"/>
        <v xml:space="preserve"> </v>
      </c>
      <c r="AM29" s="175" t="str">
        <f t="shared" si="3"/>
        <v xml:space="preserve"> </v>
      </c>
      <c r="AN29" s="175" t="str">
        <f t="shared" si="3"/>
        <v xml:space="preserve"> </v>
      </c>
      <c r="AO29" s="175" t="str">
        <f t="shared" si="3"/>
        <v xml:space="preserve"> </v>
      </c>
      <c r="AP29" s="175" t="str">
        <f t="shared" si="3"/>
        <v xml:space="preserve"> </v>
      </c>
      <c r="AQ29" s="175" t="str">
        <f t="shared" si="3"/>
        <v xml:space="preserve"> </v>
      </c>
      <c r="AR29" s="175" t="str">
        <f t="shared" si="3"/>
        <v xml:space="preserve"> </v>
      </c>
      <c r="AS29" s="175" t="str">
        <f t="shared" si="3"/>
        <v xml:space="preserve"> </v>
      </c>
      <c r="AT29" s="175" t="str">
        <f t="shared" si="3"/>
        <v xml:space="preserve"> </v>
      </c>
      <c r="AU29" s="175" t="str">
        <f t="shared" si="3"/>
        <v xml:space="preserve"> </v>
      </c>
      <c r="AV29" s="175" t="str">
        <f t="shared" si="3"/>
        <v xml:space="preserve"> </v>
      </c>
      <c r="AW29" s="175" t="str">
        <f t="shared" si="3"/>
        <v xml:space="preserve"> </v>
      </c>
      <c r="AX29" s="175" t="str">
        <f t="shared" si="3"/>
        <v xml:space="preserve"> </v>
      </c>
      <c r="AY29" s="175" t="str">
        <f t="shared" ref="AY29:BB112" si="6">IF(X29&gt;0,1," " )</f>
        <v xml:space="preserve"> </v>
      </c>
      <c r="AZ29" s="175" t="str">
        <f t="shared" si="4"/>
        <v xml:space="preserve"> </v>
      </c>
      <c r="BA29" s="175" t="str">
        <f t="shared" si="4"/>
        <v xml:space="preserve"> </v>
      </c>
      <c r="BB29" s="175" t="str">
        <f t="shared" si="4"/>
        <v xml:space="preserve"> </v>
      </c>
      <c r="BC29" s="175" t="str">
        <f t="shared" si="4"/>
        <v xml:space="preserve"> </v>
      </c>
    </row>
    <row r="30" spans="1:55" ht="15.75" hidden="1" customHeight="1" x14ac:dyDescent="0.25">
      <c r="A30" s="170">
        <f>'[1]Впишите фамилии!'!A86</f>
        <v>0</v>
      </c>
      <c r="B30" s="171">
        <f>'[1]Впишите фамилии!'!B86</f>
        <v>0</v>
      </c>
      <c r="C30" s="172">
        <f>'[1]Впишите фамилии!'!C86</f>
        <v>0</v>
      </c>
      <c r="D30" s="170">
        <f>'[1]18.09'!K30</f>
        <v>0</v>
      </c>
      <c r="E30" s="170">
        <f>'[1]6.10'!K30</f>
        <v>0</v>
      </c>
      <c r="F30" s="170">
        <f>'[1]22.10'!K30</f>
        <v>0</v>
      </c>
      <c r="G30" s="170">
        <f>'[1]28.11'!K30</f>
        <v>0</v>
      </c>
      <c r="H30" s="170">
        <f>'[1]10.12'!K30</f>
        <v>0</v>
      </c>
      <c r="I30" s="173">
        <f>'[1]6тест'!K30</f>
        <v>0</v>
      </c>
      <c r="J30" s="173">
        <f>'[1]7тест'!K30</f>
        <v>0</v>
      </c>
      <c r="K30" s="173">
        <f>'[1]8тест'!K30</f>
        <v>0</v>
      </c>
      <c r="L30" s="173">
        <f>'[1]9тест'!K30</f>
        <v>0</v>
      </c>
      <c r="M30" s="173">
        <f>'[1]10тест'!K30</f>
        <v>0</v>
      </c>
      <c r="N30" s="173">
        <f>'[1]11тест'!K30</f>
        <v>0</v>
      </c>
      <c r="O30" s="173">
        <f>'[1]12тест'!K30</f>
        <v>0</v>
      </c>
      <c r="P30" s="173">
        <f>'[1]13тест'!K30</f>
        <v>0</v>
      </c>
      <c r="Q30" s="173">
        <f>'[1]14тест'!K30</f>
        <v>0</v>
      </c>
      <c r="R30" s="173">
        <f>'[1]15тест'!K30</f>
        <v>0</v>
      </c>
      <c r="S30" s="173">
        <f>'[1]16тест'!K30</f>
        <v>0</v>
      </c>
      <c r="T30" s="173">
        <f>'[1]17тест'!K30</f>
        <v>0</v>
      </c>
      <c r="U30" s="173">
        <f>'[1]18тест'!K30</f>
        <v>0</v>
      </c>
      <c r="V30" s="173">
        <f>'[1]19тест'!K30</f>
        <v>0</v>
      </c>
      <c r="W30" s="173">
        <f>'[1]20тест'!K30</f>
        <v>0</v>
      </c>
      <c r="X30" s="173">
        <f>'[1]21тест'!K30</f>
        <v>0</v>
      </c>
      <c r="Y30" s="173">
        <f>'[1]22тест'!K30</f>
        <v>0</v>
      </c>
      <c r="Z30" s="173">
        <f>'[1]23тест'!K30</f>
        <v>0</v>
      </c>
      <c r="AA30" s="173">
        <f>'[1]24тест'!K30</f>
        <v>0</v>
      </c>
      <c r="AB30" s="173">
        <f>'[1]25тест'!K30</f>
        <v>0</v>
      </c>
      <c r="AC30" s="174" t="e">
        <f t="shared" si="1"/>
        <v>#DIV/0!</v>
      </c>
      <c r="AD30" s="162">
        <f t="shared" si="2"/>
        <v>0</v>
      </c>
      <c r="AE30" s="175" t="str">
        <f t="shared" si="5"/>
        <v xml:space="preserve"> </v>
      </c>
      <c r="AF30" s="175" t="str">
        <f t="shared" si="5"/>
        <v xml:space="preserve"> </v>
      </c>
      <c r="AG30" s="175" t="str">
        <f t="shared" si="5"/>
        <v xml:space="preserve"> </v>
      </c>
      <c r="AH30" s="175" t="str">
        <f t="shared" si="5"/>
        <v xml:space="preserve"> </v>
      </c>
      <c r="AI30" s="175" t="str">
        <f t="shared" si="5"/>
        <v xml:space="preserve"> </v>
      </c>
      <c r="AJ30" s="175" t="str">
        <f t="shared" si="5"/>
        <v xml:space="preserve"> </v>
      </c>
      <c r="AK30" s="175" t="str">
        <f t="shared" si="5"/>
        <v xml:space="preserve"> </v>
      </c>
      <c r="AL30" s="175" t="str">
        <f t="shared" si="5"/>
        <v xml:space="preserve"> </v>
      </c>
      <c r="AM30" s="175" t="str">
        <f t="shared" si="5"/>
        <v xml:space="preserve"> </v>
      </c>
      <c r="AN30" s="175" t="str">
        <f t="shared" si="5"/>
        <v xml:space="preserve"> </v>
      </c>
      <c r="AO30" s="175" t="str">
        <f t="shared" si="5"/>
        <v xml:space="preserve"> </v>
      </c>
      <c r="AP30" s="175" t="str">
        <f t="shared" si="5"/>
        <v xml:space="preserve"> </v>
      </c>
      <c r="AQ30" s="175" t="str">
        <f t="shared" si="5"/>
        <v xml:space="preserve"> </v>
      </c>
      <c r="AR30" s="175" t="str">
        <f t="shared" si="5"/>
        <v xml:space="preserve"> </v>
      </c>
      <c r="AS30" s="175" t="str">
        <f t="shared" si="5"/>
        <v xml:space="preserve"> </v>
      </c>
      <c r="AT30" s="175" t="str">
        <f t="shared" si="5"/>
        <v xml:space="preserve"> </v>
      </c>
      <c r="AU30" s="175" t="str">
        <f t="shared" ref="AU30:AX113" si="7">IF(T30&gt;0,1," " )</f>
        <v xml:space="preserve"> </v>
      </c>
      <c r="AV30" s="175" t="str">
        <f t="shared" si="7"/>
        <v xml:space="preserve"> </v>
      </c>
      <c r="AW30" s="175" t="str">
        <f t="shared" si="7"/>
        <v xml:space="preserve"> </v>
      </c>
      <c r="AX30" s="175" t="str">
        <f t="shared" si="7"/>
        <v xml:space="preserve"> </v>
      </c>
      <c r="AY30" s="175" t="str">
        <f t="shared" si="6"/>
        <v xml:space="preserve"> </v>
      </c>
      <c r="AZ30" s="175" t="str">
        <f t="shared" si="4"/>
        <v xml:space="preserve"> </v>
      </c>
      <c r="BA30" s="175" t="str">
        <f t="shared" si="4"/>
        <v xml:space="preserve"> </v>
      </c>
      <c r="BB30" s="175" t="str">
        <f t="shared" si="4"/>
        <v xml:space="preserve"> </v>
      </c>
      <c r="BC30" s="175" t="str">
        <f t="shared" si="4"/>
        <v xml:space="preserve"> </v>
      </c>
    </row>
    <row r="31" spans="1:55" s="176" customFormat="1" ht="15.75" hidden="1" customHeight="1" x14ac:dyDescent="0.2">
      <c r="A31" s="170">
        <f>'[1]Впишите фамилии!'!A87</f>
        <v>0</v>
      </c>
      <c r="B31" s="171">
        <f>'[1]Впишите фамилии!'!B87</f>
        <v>0</v>
      </c>
      <c r="C31" s="172">
        <f>'[1]Впишите фамилии!'!C87</f>
        <v>0</v>
      </c>
      <c r="D31" s="170">
        <f>'[1]18.09'!K31</f>
        <v>0</v>
      </c>
      <c r="E31" s="170">
        <f>'[1]6.10'!K31</f>
        <v>0</v>
      </c>
      <c r="F31" s="170">
        <f>'[1]22.10'!K31</f>
        <v>0</v>
      </c>
      <c r="G31" s="170">
        <f>'[1]28.11'!K31</f>
        <v>0</v>
      </c>
      <c r="H31" s="170">
        <f>'[1]10.12'!K31</f>
        <v>0</v>
      </c>
      <c r="I31" s="173">
        <f>'[1]6тест'!K31</f>
        <v>0</v>
      </c>
      <c r="J31" s="173">
        <f>'[1]7тест'!K31</f>
        <v>0</v>
      </c>
      <c r="K31" s="173">
        <f>'[1]8тест'!K31</f>
        <v>0</v>
      </c>
      <c r="L31" s="173">
        <f>'[1]9тест'!K31</f>
        <v>0</v>
      </c>
      <c r="M31" s="173">
        <f>'[1]10тест'!K31</f>
        <v>0</v>
      </c>
      <c r="N31" s="173">
        <f>'[1]11тест'!K31</f>
        <v>0</v>
      </c>
      <c r="O31" s="173">
        <f>'[1]12тест'!K31</f>
        <v>0</v>
      </c>
      <c r="P31" s="173">
        <f>'[1]13тест'!K31</f>
        <v>0</v>
      </c>
      <c r="Q31" s="173">
        <f>'[1]14тест'!K31</f>
        <v>0</v>
      </c>
      <c r="R31" s="173">
        <f>'[1]15тест'!K31</f>
        <v>0</v>
      </c>
      <c r="S31" s="173">
        <f>'[1]16тест'!K31</f>
        <v>0</v>
      </c>
      <c r="T31" s="173">
        <f>'[1]17тест'!K31</f>
        <v>0</v>
      </c>
      <c r="U31" s="173">
        <f>'[1]18тест'!K31</f>
        <v>0</v>
      </c>
      <c r="V31" s="173">
        <f>'[1]19тест'!K31</f>
        <v>0</v>
      </c>
      <c r="W31" s="173">
        <f>'[1]20тест'!K31</f>
        <v>0</v>
      </c>
      <c r="X31" s="173">
        <f>'[1]21тест'!K31</f>
        <v>0</v>
      </c>
      <c r="Y31" s="173">
        <f>'[1]22тест'!K31</f>
        <v>0</v>
      </c>
      <c r="Z31" s="173">
        <f>'[1]23тест'!K31</f>
        <v>0</v>
      </c>
      <c r="AA31" s="173">
        <f>'[1]24тест'!K31</f>
        <v>0</v>
      </c>
      <c r="AB31" s="173">
        <f>'[1]25тест'!K31</f>
        <v>0</v>
      </c>
      <c r="AC31" s="174" t="e">
        <f t="shared" si="1"/>
        <v>#DIV/0!</v>
      </c>
      <c r="AD31" s="162">
        <f t="shared" si="2"/>
        <v>0</v>
      </c>
      <c r="AE31" s="175" t="str">
        <f t="shared" si="5"/>
        <v xml:space="preserve"> </v>
      </c>
      <c r="AF31" s="175" t="str">
        <f t="shared" si="5"/>
        <v xml:space="preserve"> </v>
      </c>
      <c r="AG31" s="175" t="str">
        <f t="shared" si="5"/>
        <v xml:space="preserve"> </v>
      </c>
      <c r="AH31" s="175" t="str">
        <f t="shared" si="5"/>
        <v xml:space="preserve"> </v>
      </c>
      <c r="AI31" s="175" t="str">
        <f t="shared" si="5"/>
        <v xml:space="preserve"> </v>
      </c>
      <c r="AJ31" s="175" t="str">
        <f t="shared" si="5"/>
        <v xml:space="preserve"> </v>
      </c>
      <c r="AK31" s="175" t="str">
        <f t="shared" si="5"/>
        <v xml:space="preserve"> </v>
      </c>
      <c r="AL31" s="175" t="str">
        <f t="shared" si="5"/>
        <v xml:space="preserve"> </v>
      </c>
      <c r="AM31" s="175" t="str">
        <f t="shared" si="5"/>
        <v xml:space="preserve"> </v>
      </c>
      <c r="AN31" s="175" t="str">
        <f t="shared" si="5"/>
        <v xml:space="preserve"> </v>
      </c>
      <c r="AO31" s="175" t="str">
        <f t="shared" si="5"/>
        <v xml:space="preserve"> </v>
      </c>
      <c r="AP31" s="175" t="str">
        <f t="shared" si="5"/>
        <v xml:space="preserve"> </v>
      </c>
      <c r="AQ31" s="175" t="str">
        <f t="shared" si="5"/>
        <v xml:space="preserve"> </v>
      </c>
      <c r="AR31" s="175" t="str">
        <f t="shared" si="5"/>
        <v xml:space="preserve"> </v>
      </c>
      <c r="AS31" s="175" t="str">
        <f t="shared" si="5"/>
        <v xml:space="preserve"> </v>
      </c>
      <c r="AT31" s="175" t="str">
        <f t="shared" si="5"/>
        <v xml:space="preserve"> </v>
      </c>
      <c r="AU31" s="175" t="str">
        <f t="shared" si="7"/>
        <v xml:space="preserve"> </v>
      </c>
      <c r="AV31" s="175" t="str">
        <f t="shared" si="7"/>
        <v xml:space="preserve"> </v>
      </c>
      <c r="AW31" s="175" t="str">
        <f t="shared" si="7"/>
        <v xml:space="preserve"> </v>
      </c>
      <c r="AX31" s="175" t="str">
        <f t="shared" si="7"/>
        <v xml:space="preserve"> </v>
      </c>
      <c r="AY31" s="175" t="str">
        <f t="shared" si="6"/>
        <v xml:space="preserve"> </v>
      </c>
      <c r="AZ31" s="175" t="str">
        <f t="shared" si="4"/>
        <v xml:space="preserve"> </v>
      </c>
      <c r="BA31" s="175" t="str">
        <f t="shared" si="4"/>
        <v xml:space="preserve"> </v>
      </c>
      <c r="BB31" s="175" t="str">
        <f t="shared" si="4"/>
        <v xml:space="preserve"> </v>
      </c>
      <c r="BC31" s="175" t="str">
        <f t="shared" si="4"/>
        <v xml:space="preserve"> </v>
      </c>
    </row>
    <row r="32" spans="1:55" s="3" customFormat="1" ht="15.75" hidden="1" customHeight="1" x14ac:dyDescent="0.2">
      <c r="A32" s="170">
        <f>'[1]Впишите фамилии!'!A88</f>
        <v>0</v>
      </c>
      <c r="B32" s="171">
        <f>'[1]Впишите фамилии!'!B88</f>
        <v>0</v>
      </c>
      <c r="C32" s="172">
        <f>'[1]Впишите фамилии!'!C88</f>
        <v>0</v>
      </c>
      <c r="D32" s="170">
        <f>'[1]18.09'!K32</f>
        <v>0</v>
      </c>
      <c r="E32" s="170">
        <f>'[1]6.10'!K32</f>
        <v>0</v>
      </c>
      <c r="F32" s="170">
        <f>'[1]22.10'!K32</f>
        <v>0</v>
      </c>
      <c r="G32" s="170">
        <f>'[1]28.11'!K32</f>
        <v>0</v>
      </c>
      <c r="H32" s="170">
        <f>'[1]10.12'!K32</f>
        <v>0</v>
      </c>
      <c r="I32" s="173">
        <f>'[1]6тест'!K32</f>
        <v>0</v>
      </c>
      <c r="J32" s="173">
        <f>'[1]7тест'!K32</f>
        <v>0</v>
      </c>
      <c r="K32" s="173">
        <f>'[1]8тест'!K32</f>
        <v>0</v>
      </c>
      <c r="L32" s="173">
        <f>'[1]9тест'!K32</f>
        <v>0</v>
      </c>
      <c r="M32" s="173">
        <f>'[1]10тест'!K32</f>
        <v>0</v>
      </c>
      <c r="N32" s="173">
        <f>'[1]11тест'!K32</f>
        <v>0</v>
      </c>
      <c r="O32" s="173">
        <f>'[1]12тест'!K32</f>
        <v>0</v>
      </c>
      <c r="P32" s="173">
        <f>'[1]13тест'!K32</f>
        <v>0</v>
      </c>
      <c r="Q32" s="173">
        <f>'[1]14тест'!K32</f>
        <v>0</v>
      </c>
      <c r="R32" s="173">
        <f>'[1]15тест'!K32</f>
        <v>0</v>
      </c>
      <c r="S32" s="173">
        <f>'[1]16тест'!K32</f>
        <v>0</v>
      </c>
      <c r="T32" s="173">
        <f>'[1]17тест'!K32</f>
        <v>0</v>
      </c>
      <c r="U32" s="173">
        <f>'[1]18тест'!K32</f>
        <v>0</v>
      </c>
      <c r="V32" s="173">
        <f>'[1]19тест'!K32</f>
        <v>0</v>
      </c>
      <c r="W32" s="173">
        <f>'[1]20тест'!K32</f>
        <v>0</v>
      </c>
      <c r="X32" s="173">
        <f>'[1]21тест'!K32</f>
        <v>0</v>
      </c>
      <c r="Y32" s="173">
        <f>'[1]22тест'!K32</f>
        <v>0</v>
      </c>
      <c r="Z32" s="173">
        <f>'[1]23тест'!K32</f>
        <v>0</v>
      </c>
      <c r="AA32" s="173">
        <f>'[1]24тест'!K32</f>
        <v>0</v>
      </c>
      <c r="AB32" s="173">
        <f>'[1]25тест'!K32</f>
        <v>0</v>
      </c>
      <c r="AC32" s="174" t="e">
        <f t="shared" si="1"/>
        <v>#DIV/0!</v>
      </c>
      <c r="AD32" s="162">
        <f t="shared" si="2"/>
        <v>0</v>
      </c>
      <c r="AE32" s="175" t="str">
        <f t="shared" si="5"/>
        <v xml:space="preserve"> </v>
      </c>
      <c r="AF32" s="175" t="str">
        <f t="shared" si="5"/>
        <v xml:space="preserve"> </v>
      </c>
      <c r="AG32" s="175" t="str">
        <f t="shared" si="5"/>
        <v xml:space="preserve"> </v>
      </c>
      <c r="AH32" s="175" t="str">
        <f t="shared" si="5"/>
        <v xml:space="preserve"> </v>
      </c>
      <c r="AI32" s="175" t="str">
        <f t="shared" si="5"/>
        <v xml:space="preserve"> </v>
      </c>
      <c r="AJ32" s="175" t="str">
        <f t="shared" si="5"/>
        <v xml:space="preserve"> </v>
      </c>
      <c r="AK32" s="175" t="str">
        <f t="shared" si="5"/>
        <v xml:space="preserve"> </v>
      </c>
      <c r="AL32" s="175" t="str">
        <f t="shared" si="5"/>
        <v xml:space="preserve"> </v>
      </c>
      <c r="AM32" s="175" t="str">
        <f t="shared" si="5"/>
        <v xml:space="preserve"> </v>
      </c>
      <c r="AN32" s="175" t="str">
        <f t="shared" si="5"/>
        <v xml:space="preserve"> </v>
      </c>
      <c r="AO32" s="175" t="str">
        <f t="shared" si="5"/>
        <v xml:space="preserve"> </v>
      </c>
      <c r="AP32" s="175" t="str">
        <f t="shared" si="5"/>
        <v xml:space="preserve"> </v>
      </c>
      <c r="AQ32" s="175" t="str">
        <f t="shared" si="5"/>
        <v xml:space="preserve"> </v>
      </c>
      <c r="AR32" s="175" t="str">
        <f t="shared" si="5"/>
        <v xml:space="preserve"> </v>
      </c>
      <c r="AS32" s="175" t="str">
        <f t="shared" si="5"/>
        <v xml:space="preserve"> </v>
      </c>
      <c r="AT32" s="175" t="str">
        <f t="shared" si="5"/>
        <v xml:space="preserve"> </v>
      </c>
      <c r="AU32" s="175" t="str">
        <f t="shared" si="7"/>
        <v xml:space="preserve"> </v>
      </c>
      <c r="AV32" s="175" t="str">
        <f t="shared" si="7"/>
        <v xml:space="preserve"> </v>
      </c>
      <c r="AW32" s="175" t="str">
        <f t="shared" si="7"/>
        <v xml:space="preserve"> </v>
      </c>
      <c r="AX32" s="175" t="str">
        <f t="shared" si="7"/>
        <v xml:space="preserve"> </v>
      </c>
      <c r="AY32" s="175" t="str">
        <f t="shared" si="6"/>
        <v xml:space="preserve"> </v>
      </c>
      <c r="AZ32" s="175" t="str">
        <f t="shared" si="4"/>
        <v xml:space="preserve"> </v>
      </c>
      <c r="BA32" s="175" t="str">
        <f t="shared" si="4"/>
        <v xml:space="preserve"> </v>
      </c>
      <c r="BB32" s="175" t="str">
        <f t="shared" si="4"/>
        <v xml:space="preserve"> </v>
      </c>
      <c r="BC32" s="175" t="str">
        <f t="shared" si="4"/>
        <v xml:space="preserve"> </v>
      </c>
    </row>
    <row r="33" spans="1:55" s="3" customFormat="1" ht="15.75" hidden="1" customHeight="1" x14ac:dyDescent="0.2">
      <c r="A33" s="170">
        <f>'[1]Впишите фамилии!'!A89</f>
        <v>0</v>
      </c>
      <c r="B33" s="171">
        <f>'[1]Впишите фамилии!'!B89</f>
        <v>0</v>
      </c>
      <c r="C33" s="172">
        <f>'[1]Впишите фамилии!'!C89</f>
        <v>0</v>
      </c>
      <c r="D33" s="170">
        <f>'[1]18.09'!K33</f>
        <v>0</v>
      </c>
      <c r="E33" s="170">
        <f>'[1]6.10'!K33</f>
        <v>0</v>
      </c>
      <c r="F33" s="170">
        <f>'[1]22.10'!K33</f>
        <v>0</v>
      </c>
      <c r="G33" s="170">
        <f>'[1]28.11'!K33</f>
        <v>0</v>
      </c>
      <c r="H33" s="170">
        <f>'[1]10.12'!K33</f>
        <v>0</v>
      </c>
      <c r="I33" s="173">
        <f>'[1]6тест'!K33</f>
        <v>0</v>
      </c>
      <c r="J33" s="173">
        <f>'[1]7тест'!K33</f>
        <v>0</v>
      </c>
      <c r="K33" s="173">
        <f>'[1]8тест'!K33</f>
        <v>0</v>
      </c>
      <c r="L33" s="173">
        <f>'[1]9тест'!K33</f>
        <v>0</v>
      </c>
      <c r="M33" s="173">
        <f>'[1]10тест'!K33</f>
        <v>0</v>
      </c>
      <c r="N33" s="173">
        <f>'[1]11тест'!K33</f>
        <v>0</v>
      </c>
      <c r="O33" s="173">
        <f>'[1]12тест'!K33</f>
        <v>0</v>
      </c>
      <c r="P33" s="173">
        <f>'[1]13тест'!K33</f>
        <v>0</v>
      </c>
      <c r="Q33" s="173">
        <f>'[1]14тест'!K33</f>
        <v>0</v>
      </c>
      <c r="R33" s="173">
        <f>'[1]15тест'!K33</f>
        <v>0</v>
      </c>
      <c r="S33" s="173">
        <f>'[1]16тест'!K33</f>
        <v>0</v>
      </c>
      <c r="T33" s="173">
        <f>'[1]17тест'!K33</f>
        <v>0</v>
      </c>
      <c r="U33" s="173">
        <f>'[1]18тест'!K33</f>
        <v>0</v>
      </c>
      <c r="V33" s="173">
        <f>'[1]19тест'!K33</f>
        <v>0</v>
      </c>
      <c r="W33" s="173">
        <f>'[1]20тест'!K33</f>
        <v>0</v>
      </c>
      <c r="X33" s="173">
        <f>'[1]21тест'!K33</f>
        <v>0</v>
      </c>
      <c r="Y33" s="173">
        <f>'[1]22тест'!K33</f>
        <v>0</v>
      </c>
      <c r="Z33" s="173">
        <f>'[1]23тест'!K33</f>
        <v>0</v>
      </c>
      <c r="AA33" s="173">
        <f>'[1]24тест'!K33</f>
        <v>0</v>
      </c>
      <c r="AB33" s="173">
        <f>'[1]25тест'!K33</f>
        <v>0</v>
      </c>
      <c r="AC33" s="174" t="e">
        <f t="shared" si="1"/>
        <v>#DIV/0!</v>
      </c>
      <c r="AD33" s="162">
        <f t="shared" si="2"/>
        <v>0</v>
      </c>
      <c r="AE33" s="175" t="str">
        <f t="shared" si="5"/>
        <v xml:space="preserve"> </v>
      </c>
      <c r="AF33" s="175" t="str">
        <f t="shared" si="5"/>
        <v xml:space="preserve"> </v>
      </c>
      <c r="AG33" s="175" t="str">
        <f t="shared" si="5"/>
        <v xml:space="preserve"> </v>
      </c>
      <c r="AH33" s="175" t="str">
        <f t="shared" si="5"/>
        <v xml:space="preserve"> </v>
      </c>
      <c r="AI33" s="175" t="str">
        <f t="shared" si="5"/>
        <v xml:space="preserve"> </v>
      </c>
      <c r="AJ33" s="175" t="str">
        <f t="shared" si="5"/>
        <v xml:space="preserve"> </v>
      </c>
      <c r="AK33" s="175" t="str">
        <f t="shared" si="5"/>
        <v xml:space="preserve"> </v>
      </c>
      <c r="AL33" s="175" t="str">
        <f t="shared" si="5"/>
        <v xml:space="preserve"> </v>
      </c>
      <c r="AM33" s="175" t="str">
        <f t="shared" si="5"/>
        <v xml:space="preserve"> </v>
      </c>
      <c r="AN33" s="175" t="str">
        <f t="shared" si="5"/>
        <v xml:space="preserve"> </v>
      </c>
      <c r="AO33" s="175" t="str">
        <f t="shared" si="5"/>
        <v xml:space="preserve"> </v>
      </c>
      <c r="AP33" s="175" t="str">
        <f t="shared" si="5"/>
        <v xml:space="preserve"> </v>
      </c>
      <c r="AQ33" s="175" t="str">
        <f t="shared" si="5"/>
        <v xml:space="preserve"> </v>
      </c>
      <c r="AR33" s="175" t="str">
        <f t="shared" si="5"/>
        <v xml:space="preserve"> </v>
      </c>
      <c r="AS33" s="175" t="str">
        <f t="shared" si="5"/>
        <v xml:space="preserve"> </v>
      </c>
      <c r="AT33" s="175" t="str">
        <f t="shared" si="5"/>
        <v xml:space="preserve"> </v>
      </c>
      <c r="AU33" s="175" t="str">
        <f t="shared" si="7"/>
        <v xml:space="preserve"> </v>
      </c>
      <c r="AV33" s="175" t="str">
        <f t="shared" si="7"/>
        <v xml:space="preserve"> </v>
      </c>
      <c r="AW33" s="175" t="str">
        <f t="shared" si="7"/>
        <v xml:space="preserve"> </v>
      </c>
      <c r="AX33" s="175" t="str">
        <f t="shared" si="7"/>
        <v xml:space="preserve"> </v>
      </c>
      <c r="AY33" s="175" t="str">
        <f t="shared" si="6"/>
        <v xml:space="preserve"> </v>
      </c>
      <c r="AZ33" s="175" t="str">
        <f t="shared" si="4"/>
        <v xml:space="preserve"> </v>
      </c>
      <c r="BA33" s="175" t="str">
        <f t="shared" si="4"/>
        <v xml:space="preserve"> </v>
      </c>
      <c r="BB33" s="175" t="str">
        <f t="shared" si="4"/>
        <v xml:space="preserve"> </v>
      </c>
      <c r="BC33" s="175" t="str">
        <f t="shared" si="4"/>
        <v xml:space="preserve"> </v>
      </c>
    </row>
    <row r="34" spans="1:55" s="3" customFormat="1" ht="15.75" customHeight="1" x14ac:dyDescent="0.2">
      <c r="A34" s="166"/>
      <c r="B34" s="203"/>
      <c r="C34" s="177" t="s">
        <v>39</v>
      </c>
      <c r="D34" s="178">
        <f>'[1]18.09'!K34</f>
        <v>67.857142857142861</v>
      </c>
      <c r="E34" s="178">
        <f>'[1]6.10'!K34</f>
        <v>70.38095238095238</v>
      </c>
      <c r="F34" s="178">
        <f>'[1]22.10'!K34</f>
        <v>66.263157894736835</v>
      </c>
      <c r="G34" s="178">
        <f>'[1]28.11'!K34</f>
        <v>72.318181818181813</v>
      </c>
      <c r="H34" s="178">
        <f>'[1]10.12'!K34</f>
        <v>70.19047619047619</v>
      </c>
      <c r="I34" s="178">
        <f>'[1]6тест'!K34</f>
        <v>0</v>
      </c>
      <c r="J34" s="178">
        <f>'[1]7тест'!K34</f>
        <v>0</v>
      </c>
      <c r="K34" s="178">
        <f>'[1]8тест'!K34</f>
        <v>0</v>
      </c>
      <c r="L34" s="178">
        <f>'[1]9тест'!K34</f>
        <v>0</v>
      </c>
      <c r="M34" s="178">
        <f>'[1]10тест'!K34</f>
        <v>0</v>
      </c>
      <c r="N34" s="178">
        <f>'[1]11тест'!K34</f>
        <v>0</v>
      </c>
      <c r="O34" s="178">
        <f>'[1]12тест'!K34</f>
        <v>0</v>
      </c>
      <c r="P34" s="178">
        <f>'[1]13тест'!K34</f>
        <v>0</v>
      </c>
      <c r="Q34" s="178">
        <f>'[1]14тест'!K34</f>
        <v>0</v>
      </c>
      <c r="R34" s="178">
        <f>'[1]15тест'!K34</f>
        <v>0</v>
      </c>
      <c r="S34" s="178">
        <f>'[1]16тест'!K34</f>
        <v>0</v>
      </c>
      <c r="T34" s="178">
        <f>'[1]17тест'!K34</f>
        <v>0</v>
      </c>
      <c r="U34" s="178">
        <f>'[1]18тест'!K34</f>
        <v>0</v>
      </c>
      <c r="V34" s="178">
        <f>'[1]19тест'!K34</f>
        <v>0</v>
      </c>
      <c r="W34" s="178">
        <f>'[1]20тест'!K34</f>
        <v>0</v>
      </c>
      <c r="X34" s="178">
        <f>'[1]21тест'!K34</f>
        <v>0</v>
      </c>
      <c r="Y34" s="178">
        <f>'[1]22тест'!K34</f>
        <v>0</v>
      </c>
      <c r="Z34" s="178">
        <f>'[1]23тест'!K34</f>
        <v>0</v>
      </c>
      <c r="AA34" s="178">
        <f>'[1]24тест'!K34</f>
        <v>0</v>
      </c>
      <c r="AB34" s="178">
        <f>'[1]25тест'!K34</f>
        <v>0</v>
      </c>
      <c r="AC34" s="174">
        <f t="shared" si="1"/>
        <v>69.40198222829801</v>
      </c>
      <c r="AD34" s="196">
        <f t="shared" si="2"/>
        <v>5</v>
      </c>
      <c r="AE34" s="197">
        <f t="shared" si="5"/>
        <v>1</v>
      </c>
      <c r="AF34" s="197">
        <f t="shared" si="5"/>
        <v>1</v>
      </c>
      <c r="AG34" s="197">
        <f t="shared" si="5"/>
        <v>1</v>
      </c>
      <c r="AH34" s="197">
        <f t="shared" si="5"/>
        <v>1</v>
      </c>
      <c r="AI34" s="197">
        <f t="shared" si="5"/>
        <v>1</v>
      </c>
      <c r="AJ34" s="197" t="str">
        <f t="shared" si="5"/>
        <v xml:space="preserve"> </v>
      </c>
      <c r="AK34" s="197" t="str">
        <f t="shared" si="5"/>
        <v xml:space="preserve"> </v>
      </c>
      <c r="AL34" s="197" t="str">
        <f t="shared" si="5"/>
        <v xml:space="preserve"> </v>
      </c>
      <c r="AM34" s="197" t="str">
        <f t="shared" si="5"/>
        <v xml:space="preserve"> </v>
      </c>
      <c r="AN34" s="197" t="str">
        <f t="shared" si="5"/>
        <v xml:space="preserve"> </v>
      </c>
      <c r="AO34" s="197" t="str">
        <f t="shared" si="5"/>
        <v xml:space="preserve"> </v>
      </c>
      <c r="AP34" s="197" t="str">
        <f t="shared" si="5"/>
        <v xml:space="preserve"> </v>
      </c>
      <c r="AQ34" s="197" t="str">
        <f t="shared" si="5"/>
        <v xml:space="preserve"> </v>
      </c>
      <c r="AR34" s="197" t="str">
        <f t="shared" si="5"/>
        <v xml:space="preserve"> </v>
      </c>
      <c r="AS34" s="197" t="str">
        <f t="shared" si="5"/>
        <v xml:space="preserve"> </v>
      </c>
      <c r="AT34" s="197" t="str">
        <f t="shared" si="5"/>
        <v xml:space="preserve"> </v>
      </c>
      <c r="AU34" s="197" t="str">
        <f t="shared" si="7"/>
        <v xml:space="preserve"> </v>
      </c>
      <c r="AV34" s="197" t="str">
        <f t="shared" si="7"/>
        <v xml:space="preserve"> </v>
      </c>
      <c r="AW34" s="197" t="str">
        <f t="shared" si="7"/>
        <v xml:space="preserve"> </v>
      </c>
      <c r="AX34" s="197" t="str">
        <f t="shared" si="7"/>
        <v xml:space="preserve"> </v>
      </c>
      <c r="AY34" s="197" t="str">
        <f t="shared" si="6"/>
        <v xml:space="preserve"> </v>
      </c>
      <c r="AZ34" s="197" t="str">
        <f t="shared" si="4"/>
        <v xml:space="preserve"> </v>
      </c>
      <c r="BA34" s="197" t="str">
        <f t="shared" si="4"/>
        <v xml:space="preserve"> </v>
      </c>
      <c r="BB34" s="197" t="str">
        <f t="shared" si="4"/>
        <v xml:space="preserve"> </v>
      </c>
      <c r="BC34" s="197" t="str">
        <f t="shared" si="4"/>
        <v xml:space="preserve"> </v>
      </c>
    </row>
    <row r="35" spans="1:55" s="49" customFormat="1" ht="15.75" customHeight="1" x14ac:dyDescent="0.2">
      <c r="A35" s="198"/>
      <c r="B35" s="199"/>
      <c r="C35" s="200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2"/>
      <c r="AD35" s="194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</row>
    <row r="36" spans="1:55" s="49" customFormat="1" ht="15.75" customHeight="1" x14ac:dyDescent="0.2">
      <c r="A36" s="198"/>
      <c r="B36" s="199"/>
      <c r="C36" s="200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2"/>
      <c r="AD36" s="194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</row>
    <row r="37" spans="1:55" s="49" customFormat="1" ht="15.75" customHeight="1" x14ac:dyDescent="0.2">
      <c r="A37" s="198"/>
      <c r="B37" s="199"/>
      <c r="C37" s="200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2"/>
      <c r="AD37" s="194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</row>
    <row r="38" spans="1:55" s="49" customFormat="1" ht="15.75" customHeight="1" x14ac:dyDescent="0.2">
      <c r="A38" s="198"/>
      <c r="B38" s="199"/>
      <c r="C38" s="200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2"/>
      <c r="AD38" s="194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</row>
    <row r="39" spans="1:55" s="49" customFormat="1" ht="15.75" customHeight="1" x14ac:dyDescent="0.2">
      <c r="A39" s="198"/>
      <c r="B39" s="199"/>
      <c r="C39" s="200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2"/>
      <c r="AD39" s="194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</row>
    <row r="40" spans="1:55" s="49" customFormat="1" ht="15.75" customHeight="1" x14ac:dyDescent="0.2">
      <c r="A40" s="198"/>
      <c r="B40" s="199"/>
      <c r="C40" s="200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2"/>
      <c r="AD40" s="194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</row>
    <row r="41" spans="1:55" s="49" customFormat="1" ht="15.75" customHeight="1" x14ac:dyDescent="0.2">
      <c r="A41" s="198"/>
      <c r="B41" s="199"/>
      <c r="C41" s="200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2"/>
      <c r="AD41" s="194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</row>
    <row r="42" spans="1:55" ht="27.75" customHeight="1" x14ac:dyDescent="0.25">
      <c r="A42" s="154" t="s">
        <v>55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5">
        <f>'[1]Впишите фамилии!'!I35</f>
        <v>0</v>
      </c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</row>
    <row r="43" spans="1:55" s="163" customFormat="1" ht="17.25" customHeight="1" x14ac:dyDescent="0.25">
      <c r="A43" s="158" t="s">
        <v>0</v>
      </c>
      <c r="B43" s="158" t="s">
        <v>1</v>
      </c>
      <c r="C43" s="159" t="s">
        <v>2</v>
      </c>
      <c r="D43" s="160">
        <f t="shared" ref="D43:H43" si="8">D2</f>
        <v>42265</v>
      </c>
      <c r="E43" s="160">
        <f t="shared" si="8"/>
        <v>42283</v>
      </c>
      <c r="F43" s="160">
        <f t="shared" si="8"/>
        <v>42299</v>
      </c>
      <c r="G43" s="160">
        <f t="shared" si="8"/>
        <v>42702</v>
      </c>
      <c r="H43" s="160">
        <f t="shared" si="8"/>
        <v>42714</v>
      </c>
      <c r="I43" s="160">
        <f>'[1]общая таблица'!H36</f>
        <v>0</v>
      </c>
      <c r="J43" s="160">
        <f>'[1]общая таблица'!I36</f>
        <v>0</v>
      </c>
      <c r="K43" s="160">
        <f>'[1]общая таблица'!J36</f>
        <v>0</v>
      </c>
      <c r="L43" s="160">
        <f>'[1]общая таблица'!K36</f>
        <v>0</v>
      </c>
      <c r="M43" s="160">
        <f>'[1]общая таблица'!L36</f>
        <v>0</v>
      </c>
      <c r="N43" s="160">
        <f>'[1]общая таблица'!M36</f>
        <v>0</v>
      </c>
      <c r="O43" s="160">
        <f>'[1]общая таблица'!N36</f>
        <v>0</v>
      </c>
      <c r="P43" s="160">
        <f>'[1]общая таблица'!O36</f>
        <v>0</v>
      </c>
      <c r="Q43" s="160">
        <f>'[1]общая таблица'!P36</f>
        <v>0</v>
      </c>
      <c r="R43" s="160">
        <f>'[1]общая таблица'!Q36</f>
        <v>0</v>
      </c>
      <c r="S43" s="160">
        <f>'[1]общая таблица'!R36</f>
        <v>0</v>
      </c>
      <c r="T43" s="160">
        <f>'[1]общая таблица'!S36</f>
        <v>0</v>
      </c>
      <c r="U43" s="160">
        <f>'[1]общая таблица'!T36</f>
        <v>0</v>
      </c>
      <c r="V43" s="160">
        <f>'[1]общая таблица'!U36</f>
        <v>0</v>
      </c>
      <c r="W43" s="160">
        <f>'[1]общая таблица'!V36</f>
        <v>0</v>
      </c>
      <c r="X43" s="160">
        <f>'[1]общая таблица'!W36</f>
        <v>0</v>
      </c>
      <c r="Y43" s="160">
        <f>'[1]общая таблица'!X36</f>
        <v>0</v>
      </c>
      <c r="Z43" s="160">
        <f>'[1]общая таблица'!Y36</f>
        <v>0</v>
      </c>
      <c r="AA43" s="160">
        <f>'[1]общая таблица'!Z36</f>
        <v>0</v>
      </c>
      <c r="AB43" s="160">
        <f>'[1]общая таблица'!AA36</f>
        <v>0</v>
      </c>
      <c r="AC43" s="161" t="s">
        <v>39</v>
      </c>
      <c r="AD43" s="162"/>
      <c r="AE43" s="162">
        <v>1</v>
      </c>
      <c r="AF43" s="162">
        <v>2</v>
      </c>
      <c r="AG43" s="162">
        <v>3</v>
      </c>
      <c r="AH43" s="162">
        <v>4</v>
      </c>
      <c r="AI43" s="162">
        <v>5</v>
      </c>
      <c r="AJ43" s="162">
        <v>6</v>
      </c>
      <c r="AK43" s="162">
        <v>7</v>
      </c>
      <c r="AL43" s="162">
        <v>8</v>
      </c>
      <c r="AM43" s="162">
        <v>9</v>
      </c>
      <c r="AN43" s="162">
        <v>10</v>
      </c>
      <c r="AO43" s="162">
        <v>11</v>
      </c>
      <c r="AP43" s="162">
        <v>12</v>
      </c>
      <c r="AQ43" s="162">
        <v>13</v>
      </c>
      <c r="AR43" s="162">
        <v>14</v>
      </c>
      <c r="AS43" s="162">
        <v>15</v>
      </c>
      <c r="AT43" s="162">
        <v>16</v>
      </c>
      <c r="AU43" s="162">
        <v>17</v>
      </c>
      <c r="AV43" s="162">
        <v>18</v>
      </c>
      <c r="AW43" s="162">
        <v>19</v>
      </c>
      <c r="AX43" s="162">
        <v>20</v>
      </c>
      <c r="AY43" s="162">
        <v>21</v>
      </c>
      <c r="AZ43" s="162">
        <v>22</v>
      </c>
      <c r="BA43" s="162">
        <v>23</v>
      </c>
      <c r="BB43" s="162">
        <v>24</v>
      </c>
      <c r="BC43" s="162">
        <v>25</v>
      </c>
    </row>
    <row r="44" spans="1:55" s="3" customFormat="1" ht="15.75" customHeight="1" x14ac:dyDescent="0.2">
      <c r="A44" s="170">
        <f>'[1]Впишите фамилии!'!E60</f>
        <v>1</v>
      </c>
      <c r="B44" s="170" t="str">
        <f>'[1]Впишите фамилии!'!F60</f>
        <v>б</v>
      </c>
      <c r="C44" s="179" t="str">
        <f>'[1]Впишите фамилии!'!G60</f>
        <v xml:space="preserve">Алимбаев Темирлан </v>
      </c>
      <c r="D44" s="170">
        <f>'[1]18.09'!K35</f>
        <v>62</v>
      </c>
      <c r="E44" s="170">
        <f>'[1]6.10'!K35</f>
        <v>61</v>
      </c>
      <c r="F44" s="170">
        <f>'[1]22.10'!K35</f>
        <v>56</v>
      </c>
      <c r="G44" s="170">
        <f>'[1]28.11'!K35</f>
        <v>74</v>
      </c>
      <c r="H44" s="170">
        <f>'[1]10.12'!K35</f>
        <v>72</v>
      </c>
      <c r="I44" s="173">
        <f>'[1]6тест'!K35</f>
        <v>0</v>
      </c>
      <c r="J44" s="173">
        <f>'[1]7тест'!K35</f>
        <v>0</v>
      </c>
      <c r="K44" s="173">
        <f>'[1]8тест'!K35</f>
        <v>0</v>
      </c>
      <c r="L44" s="173">
        <f>'[1]9тест'!K35</f>
        <v>0</v>
      </c>
      <c r="M44" s="173">
        <f>'[1]10тест'!K35</f>
        <v>0</v>
      </c>
      <c r="N44" s="173">
        <f>'[1]11тест'!K35</f>
        <v>0</v>
      </c>
      <c r="O44" s="173">
        <f>'[1]12тест'!K35</f>
        <v>0</v>
      </c>
      <c r="P44" s="173">
        <f>'[1]13тест'!K35</f>
        <v>0</v>
      </c>
      <c r="Q44" s="173">
        <f>'[1]14тест'!K35</f>
        <v>0</v>
      </c>
      <c r="R44" s="173">
        <f>'[1]15тест'!K35</f>
        <v>0</v>
      </c>
      <c r="S44" s="173">
        <f>'[1]16тест'!K35</f>
        <v>0</v>
      </c>
      <c r="T44" s="173">
        <f>'[1]17тест'!K35</f>
        <v>0</v>
      </c>
      <c r="U44" s="173">
        <f>'[1]18тест'!K35</f>
        <v>0</v>
      </c>
      <c r="V44" s="173">
        <f>'[1]19тест'!K35</f>
        <v>0</v>
      </c>
      <c r="W44" s="173">
        <f>'[1]20тест'!K35</f>
        <v>0</v>
      </c>
      <c r="X44" s="173">
        <f>'[1]21тест'!K35</f>
        <v>0</v>
      </c>
      <c r="Y44" s="173">
        <f>'[1]22тест'!K35</f>
        <v>0</v>
      </c>
      <c r="Z44" s="173">
        <f>'[1]23тест'!K35</f>
        <v>0</v>
      </c>
      <c r="AA44" s="173">
        <f>'[1]24тест'!K35</f>
        <v>0</v>
      </c>
      <c r="AB44" s="173">
        <f>'[1]25тест'!K35</f>
        <v>0</v>
      </c>
      <c r="AC44" s="174">
        <f t="shared" si="1"/>
        <v>65</v>
      </c>
      <c r="AD44" s="162">
        <f t="shared" si="2"/>
        <v>5</v>
      </c>
      <c r="AE44" s="175">
        <f t="shared" si="5"/>
        <v>1</v>
      </c>
      <c r="AF44" s="175">
        <f t="shared" si="5"/>
        <v>1</v>
      </c>
      <c r="AG44" s="175">
        <f t="shared" si="5"/>
        <v>1</v>
      </c>
      <c r="AH44" s="175">
        <f t="shared" si="5"/>
        <v>1</v>
      </c>
      <c r="AI44" s="175">
        <f t="shared" si="5"/>
        <v>1</v>
      </c>
      <c r="AJ44" s="175" t="str">
        <f t="shared" si="5"/>
        <v xml:space="preserve"> </v>
      </c>
      <c r="AK44" s="175" t="str">
        <f t="shared" si="5"/>
        <v xml:space="preserve"> </v>
      </c>
      <c r="AL44" s="175" t="str">
        <f t="shared" si="5"/>
        <v xml:space="preserve"> </v>
      </c>
      <c r="AM44" s="175" t="str">
        <f t="shared" si="5"/>
        <v xml:space="preserve"> </v>
      </c>
      <c r="AN44" s="175" t="str">
        <f t="shared" si="5"/>
        <v xml:space="preserve"> </v>
      </c>
      <c r="AO44" s="175" t="str">
        <f t="shared" si="5"/>
        <v xml:space="preserve"> </v>
      </c>
      <c r="AP44" s="175" t="str">
        <f t="shared" si="5"/>
        <v xml:space="preserve"> </v>
      </c>
      <c r="AQ44" s="175" t="str">
        <f t="shared" si="5"/>
        <v xml:space="preserve"> </v>
      </c>
      <c r="AR44" s="175" t="str">
        <f t="shared" si="5"/>
        <v xml:space="preserve"> </v>
      </c>
      <c r="AS44" s="175" t="str">
        <f t="shared" si="5"/>
        <v xml:space="preserve"> </v>
      </c>
      <c r="AT44" s="175" t="str">
        <f t="shared" si="5"/>
        <v xml:space="preserve"> </v>
      </c>
      <c r="AU44" s="175" t="str">
        <f t="shared" si="7"/>
        <v xml:space="preserve"> </v>
      </c>
      <c r="AV44" s="175" t="str">
        <f t="shared" si="7"/>
        <v xml:space="preserve"> </v>
      </c>
      <c r="AW44" s="175" t="str">
        <f t="shared" si="7"/>
        <v xml:space="preserve"> </v>
      </c>
      <c r="AX44" s="175" t="str">
        <f t="shared" si="7"/>
        <v xml:space="preserve"> </v>
      </c>
      <c r="AY44" s="175" t="str">
        <f t="shared" si="6"/>
        <v xml:space="preserve"> </v>
      </c>
      <c r="AZ44" s="175" t="str">
        <f t="shared" si="4"/>
        <v xml:space="preserve"> </v>
      </c>
      <c r="BA44" s="175" t="str">
        <f t="shared" si="4"/>
        <v xml:space="preserve"> </v>
      </c>
      <c r="BB44" s="175" t="str">
        <f t="shared" si="4"/>
        <v xml:space="preserve"> </v>
      </c>
      <c r="BC44" s="175" t="str">
        <f t="shared" si="4"/>
        <v xml:space="preserve"> </v>
      </c>
    </row>
    <row r="45" spans="1:55" s="3" customFormat="1" ht="15.75" customHeight="1" x14ac:dyDescent="0.2">
      <c r="A45" s="170">
        <f>'[1]Впишите фамилии!'!E61</f>
        <v>2</v>
      </c>
      <c r="B45" s="170" t="str">
        <f>'[1]Впишите фамилии!'!F61</f>
        <v>б</v>
      </c>
      <c r="C45" s="179" t="str">
        <f>'[1]Впишите фамилии!'!G61</f>
        <v xml:space="preserve">Амангельді Ануар  </v>
      </c>
      <c r="D45" s="170">
        <f>'[1]18.09'!K36</f>
        <v>48</v>
      </c>
      <c r="E45" s="170">
        <f>'[1]6.10'!K36</f>
        <v>65</v>
      </c>
      <c r="F45" s="170">
        <f>'[1]22.10'!K36</f>
        <v>58</v>
      </c>
      <c r="G45" s="170">
        <f>'[1]28.11'!K36</f>
        <v>79</v>
      </c>
      <c r="H45" s="170">
        <f>'[1]10.12'!K36</f>
        <v>65</v>
      </c>
      <c r="I45" s="173">
        <f>'[1]6тест'!K36</f>
        <v>0</v>
      </c>
      <c r="J45" s="173">
        <f>'[1]7тест'!K36</f>
        <v>0</v>
      </c>
      <c r="K45" s="173">
        <f>'[1]8тест'!K36</f>
        <v>0</v>
      </c>
      <c r="L45" s="173">
        <f>'[1]9тест'!K36</f>
        <v>0</v>
      </c>
      <c r="M45" s="173">
        <f>'[1]10тест'!K36</f>
        <v>0</v>
      </c>
      <c r="N45" s="173">
        <f>'[1]11тест'!K36</f>
        <v>0</v>
      </c>
      <c r="O45" s="173">
        <f>'[1]12тест'!K36</f>
        <v>0</v>
      </c>
      <c r="P45" s="173">
        <f>'[1]13тест'!K36</f>
        <v>0</v>
      </c>
      <c r="Q45" s="173">
        <f>'[1]14тест'!K36</f>
        <v>0</v>
      </c>
      <c r="R45" s="173">
        <f>'[1]15тест'!K36</f>
        <v>0</v>
      </c>
      <c r="S45" s="173">
        <f>'[1]16тест'!K36</f>
        <v>0</v>
      </c>
      <c r="T45" s="173">
        <f>'[1]17тест'!K36</f>
        <v>0</v>
      </c>
      <c r="U45" s="173">
        <f>'[1]18тест'!K36</f>
        <v>0</v>
      </c>
      <c r="V45" s="173">
        <f>'[1]19тест'!K36</f>
        <v>0</v>
      </c>
      <c r="W45" s="173">
        <f>'[1]20тест'!K36</f>
        <v>0</v>
      </c>
      <c r="X45" s="173">
        <f>'[1]21тест'!K36</f>
        <v>0</v>
      </c>
      <c r="Y45" s="173">
        <f>'[1]22тест'!K36</f>
        <v>0</v>
      </c>
      <c r="Z45" s="173">
        <f>'[1]23тест'!K36</f>
        <v>0</v>
      </c>
      <c r="AA45" s="173">
        <f>'[1]24тест'!K36</f>
        <v>0</v>
      </c>
      <c r="AB45" s="173">
        <f>'[1]25тест'!K36</f>
        <v>0</v>
      </c>
      <c r="AC45" s="174">
        <f t="shared" si="1"/>
        <v>63</v>
      </c>
      <c r="AD45" s="162">
        <f t="shared" si="2"/>
        <v>5</v>
      </c>
      <c r="AE45" s="175">
        <f t="shared" si="5"/>
        <v>1</v>
      </c>
      <c r="AF45" s="175">
        <f t="shared" si="5"/>
        <v>1</v>
      </c>
      <c r="AG45" s="175">
        <f t="shared" si="5"/>
        <v>1</v>
      </c>
      <c r="AH45" s="175">
        <f t="shared" si="5"/>
        <v>1</v>
      </c>
      <c r="AI45" s="175">
        <f t="shared" si="5"/>
        <v>1</v>
      </c>
      <c r="AJ45" s="175" t="str">
        <f t="shared" si="5"/>
        <v xml:space="preserve"> </v>
      </c>
      <c r="AK45" s="175" t="str">
        <f t="shared" si="5"/>
        <v xml:space="preserve"> </v>
      </c>
      <c r="AL45" s="175" t="str">
        <f t="shared" si="5"/>
        <v xml:space="preserve"> </v>
      </c>
      <c r="AM45" s="175" t="str">
        <f t="shared" si="5"/>
        <v xml:space="preserve"> </v>
      </c>
      <c r="AN45" s="175" t="str">
        <f t="shared" si="5"/>
        <v xml:space="preserve"> </v>
      </c>
      <c r="AO45" s="175" t="str">
        <f t="shared" si="5"/>
        <v xml:space="preserve"> </v>
      </c>
      <c r="AP45" s="175" t="str">
        <f t="shared" si="5"/>
        <v xml:space="preserve"> </v>
      </c>
      <c r="AQ45" s="175" t="str">
        <f t="shared" si="5"/>
        <v xml:space="preserve"> </v>
      </c>
      <c r="AR45" s="175" t="str">
        <f t="shared" si="5"/>
        <v xml:space="preserve"> </v>
      </c>
      <c r="AS45" s="175" t="str">
        <f t="shared" si="5"/>
        <v xml:space="preserve"> </v>
      </c>
      <c r="AT45" s="175" t="str">
        <f t="shared" si="5"/>
        <v xml:space="preserve"> </v>
      </c>
      <c r="AU45" s="175" t="str">
        <f t="shared" si="7"/>
        <v xml:space="preserve"> </v>
      </c>
      <c r="AV45" s="175" t="str">
        <f t="shared" si="7"/>
        <v xml:space="preserve"> </v>
      </c>
      <c r="AW45" s="175" t="str">
        <f t="shared" si="7"/>
        <v xml:space="preserve"> </v>
      </c>
      <c r="AX45" s="175" t="str">
        <f t="shared" si="7"/>
        <v xml:space="preserve"> </v>
      </c>
      <c r="AY45" s="175" t="str">
        <f t="shared" si="6"/>
        <v xml:space="preserve"> </v>
      </c>
      <c r="AZ45" s="175" t="str">
        <f t="shared" si="4"/>
        <v xml:space="preserve"> </v>
      </c>
      <c r="BA45" s="175" t="str">
        <f t="shared" si="4"/>
        <v xml:space="preserve"> </v>
      </c>
      <c r="BB45" s="175" t="str">
        <f t="shared" si="4"/>
        <v xml:space="preserve"> </v>
      </c>
      <c r="BC45" s="175" t="str">
        <f t="shared" si="4"/>
        <v xml:space="preserve"> </v>
      </c>
    </row>
    <row r="46" spans="1:55" s="3" customFormat="1" ht="15.75" customHeight="1" x14ac:dyDescent="0.2">
      <c r="A46" s="170">
        <f>'[1]Впишите фамилии!'!E62</f>
        <v>3</v>
      </c>
      <c r="B46" s="170" t="str">
        <f>'[1]Впишите фамилии!'!F62</f>
        <v>б</v>
      </c>
      <c r="C46" s="179" t="str">
        <f>'[1]Впишите фамилии!'!G62</f>
        <v xml:space="preserve">Аманова Камила </v>
      </c>
      <c r="D46" s="170">
        <f>'[1]18.09'!K37</f>
        <v>0</v>
      </c>
      <c r="E46" s="170">
        <f>'[1]6.10'!K37</f>
        <v>67</v>
      </c>
      <c r="F46" s="170">
        <f>'[1]22.10'!K37</f>
        <v>58</v>
      </c>
      <c r="G46" s="170">
        <f>'[1]28.11'!K37</f>
        <v>64</v>
      </c>
      <c r="H46" s="170">
        <f>'[1]10.12'!K37</f>
        <v>70</v>
      </c>
      <c r="I46" s="173">
        <f>'[1]6тест'!K37</f>
        <v>0</v>
      </c>
      <c r="J46" s="173">
        <f>'[1]7тест'!K37</f>
        <v>0</v>
      </c>
      <c r="K46" s="173">
        <f>'[1]8тест'!K37</f>
        <v>0</v>
      </c>
      <c r="L46" s="173">
        <f>'[1]9тест'!K37</f>
        <v>0</v>
      </c>
      <c r="M46" s="173">
        <f>'[1]10тест'!K37</f>
        <v>0</v>
      </c>
      <c r="N46" s="173">
        <f>'[1]11тест'!K37</f>
        <v>0</v>
      </c>
      <c r="O46" s="173">
        <f>'[1]12тест'!K37</f>
        <v>0</v>
      </c>
      <c r="P46" s="173">
        <f>'[1]13тест'!K37</f>
        <v>0</v>
      </c>
      <c r="Q46" s="173">
        <f>'[1]14тест'!K37</f>
        <v>0</v>
      </c>
      <c r="R46" s="173">
        <f>'[1]15тест'!K37</f>
        <v>0</v>
      </c>
      <c r="S46" s="173">
        <f>'[1]16тест'!K37</f>
        <v>0</v>
      </c>
      <c r="T46" s="173">
        <f>'[1]17тест'!K37</f>
        <v>0</v>
      </c>
      <c r="U46" s="173">
        <f>'[1]18тест'!K37</f>
        <v>0</v>
      </c>
      <c r="V46" s="173">
        <f>'[1]19тест'!K37</f>
        <v>0</v>
      </c>
      <c r="W46" s="173">
        <f>'[1]20тест'!K37</f>
        <v>0</v>
      </c>
      <c r="X46" s="173">
        <f>'[1]21тест'!K37</f>
        <v>0</v>
      </c>
      <c r="Y46" s="173">
        <f>'[1]22тест'!K37</f>
        <v>0</v>
      </c>
      <c r="Z46" s="173">
        <f>'[1]23тест'!K37</f>
        <v>0</v>
      </c>
      <c r="AA46" s="173">
        <f>'[1]24тест'!K37</f>
        <v>0</v>
      </c>
      <c r="AB46" s="173">
        <f>'[1]25тест'!K37</f>
        <v>0</v>
      </c>
      <c r="AC46" s="174">
        <f t="shared" si="1"/>
        <v>64.75</v>
      </c>
      <c r="AD46" s="162">
        <f t="shared" si="2"/>
        <v>4</v>
      </c>
      <c r="AE46" s="175" t="str">
        <f t="shared" si="5"/>
        <v xml:space="preserve"> </v>
      </c>
      <c r="AF46" s="175">
        <f t="shared" si="5"/>
        <v>1</v>
      </c>
      <c r="AG46" s="175">
        <f t="shared" si="5"/>
        <v>1</v>
      </c>
      <c r="AH46" s="175">
        <f t="shared" si="5"/>
        <v>1</v>
      </c>
      <c r="AI46" s="175">
        <f t="shared" si="5"/>
        <v>1</v>
      </c>
      <c r="AJ46" s="175" t="str">
        <f t="shared" si="5"/>
        <v xml:space="preserve"> </v>
      </c>
      <c r="AK46" s="175" t="str">
        <f t="shared" si="5"/>
        <v xml:space="preserve"> </v>
      </c>
      <c r="AL46" s="175" t="str">
        <f t="shared" si="5"/>
        <v xml:space="preserve"> </v>
      </c>
      <c r="AM46" s="175" t="str">
        <f t="shared" si="5"/>
        <v xml:space="preserve"> </v>
      </c>
      <c r="AN46" s="175" t="str">
        <f t="shared" si="5"/>
        <v xml:space="preserve"> </v>
      </c>
      <c r="AO46" s="175" t="str">
        <f t="shared" si="5"/>
        <v xml:space="preserve"> </v>
      </c>
      <c r="AP46" s="175" t="str">
        <f t="shared" si="5"/>
        <v xml:space="preserve"> </v>
      </c>
      <c r="AQ46" s="175" t="str">
        <f t="shared" si="5"/>
        <v xml:space="preserve"> </v>
      </c>
      <c r="AR46" s="175" t="str">
        <f t="shared" si="5"/>
        <v xml:space="preserve"> </v>
      </c>
      <c r="AS46" s="175" t="str">
        <f t="shared" si="5"/>
        <v xml:space="preserve"> </v>
      </c>
      <c r="AT46" s="175" t="str">
        <f t="shared" si="5"/>
        <v xml:space="preserve"> </v>
      </c>
      <c r="AU46" s="175" t="str">
        <f t="shared" si="7"/>
        <v xml:space="preserve"> </v>
      </c>
      <c r="AV46" s="175" t="str">
        <f t="shared" si="7"/>
        <v xml:space="preserve"> </v>
      </c>
      <c r="AW46" s="175" t="str">
        <f t="shared" si="7"/>
        <v xml:space="preserve"> </v>
      </c>
      <c r="AX46" s="175" t="str">
        <f t="shared" si="7"/>
        <v xml:space="preserve"> </v>
      </c>
      <c r="AY46" s="175" t="str">
        <f t="shared" si="6"/>
        <v xml:space="preserve"> </v>
      </c>
      <c r="AZ46" s="175" t="str">
        <f t="shared" si="4"/>
        <v xml:space="preserve"> </v>
      </c>
      <c r="BA46" s="175" t="str">
        <f t="shared" si="4"/>
        <v xml:space="preserve"> </v>
      </c>
      <c r="BB46" s="175" t="str">
        <f t="shared" si="4"/>
        <v xml:space="preserve"> </v>
      </c>
      <c r="BC46" s="175" t="str">
        <f t="shared" si="4"/>
        <v xml:space="preserve"> </v>
      </c>
    </row>
    <row r="47" spans="1:55" s="3" customFormat="1" ht="15.75" customHeight="1" x14ac:dyDescent="0.2">
      <c r="A47" s="170">
        <f>'[1]Впишите фамилии!'!E63</f>
        <v>4</v>
      </c>
      <c r="B47" s="170" t="str">
        <f>'[1]Впишите фамилии!'!F63</f>
        <v>б</v>
      </c>
      <c r="C47" s="179" t="str">
        <f>'[1]Впишите фамилии!'!G63</f>
        <v xml:space="preserve">Амурбай Әділет </v>
      </c>
      <c r="D47" s="170">
        <f>'[1]18.09'!K38</f>
        <v>62</v>
      </c>
      <c r="E47" s="170">
        <f>'[1]6.10'!K38</f>
        <v>67</v>
      </c>
      <c r="F47" s="170">
        <f>'[1]22.10'!K38</f>
        <v>81</v>
      </c>
      <c r="G47" s="170">
        <f>'[1]28.11'!K38</f>
        <v>85</v>
      </c>
      <c r="H47" s="170">
        <f>'[1]10.12'!K38</f>
        <v>84</v>
      </c>
      <c r="I47" s="173">
        <f>'[1]6тест'!K38</f>
        <v>0</v>
      </c>
      <c r="J47" s="173">
        <f>'[1]7тест'!K38</f>
        <v>0</v>
      </c>
      <c r="K47" s="173">
        <f>'[1]8тест'!K38</f>
        <v>0</v>
      </c>
      <c r="L47" s="173">
        <f>'[1]9тест'!K38</f>
        <v>0</v>
      </c>
      <c r="M47" s="173">
        <f>'[1]10тест'!K38</f>
        <v>0</v>
      </c>
      <c r="N47" s="173">
        <f>'[1]11тест'!K38</f>
        <v>0</v>
      </c>
      <c r="O47" s="173">
        <f>'[1]12тест'!K38</f>
        <v>0</v>
      </c>
      <c r="P47" s="173">
        <f>'[1]13тест'!K38</f>
        <v>0</v>
      </c>
      <c r="Q47" s="173">
        <f>'[1]14тест'!K38</f>
        <v>0</v>
      </c>
      <c r="R47" s="173">
        <f>'[1]15тест'!K38</f>
        <v>0</v>
      </c>
      <c r="S47" s="173">
        <f>'[1]16тест'!K38</f>
        <v>0</v>
      </c>
      <c r="T47" s="173">
        <f>'[1]17тест'!K38</f>
        <v>0</v>
      </c>
      <c r="U47" s="173">
        <f>'[1]18тест'!K38</f>
        <v>0</v>
      </c>
      <c r="V47" s="173">
        <f>'[1]19тест'!K38</f>
        <v>0</v>
      </c>
      <c r="W47" s="173">
        <f>'[1]20тест'!K38</f>
        <v>0</v>
      </c>
      <c r="X47" s="173">
        <f>'[1]21тест'!K38</f>
        <v>0</v>
      </c>
      <c r="Y47" s="173">
        <f>'[1]22тест'!K38</f>
        <v>0</v>
      </c>
      <c r="Z47" s="173">
        <f>'[1]23тест'!K38</f>
        <v>0</v>
      </c>
      <c r="AA47" s="173">
        <f>'[1]24тест'!K38</f>
        <v>0</v>
      </c>
      <c r="AB47" s="173">
        <f>'[1]25тест'!K38</f>
        <v>0</v>
      </c>
      <c r="AC47" s="174">
        <f t="shared" si="1"/>
        <v>75.8</v>
      </c>
      <c r="AD47" s="162">
        <f t="shared" si="2"/>
        <v>5</v>
      </c>
      <c r="AE47" s="175">
        <f t="shared" si="5"/>
        <v>1</v>
      </c>
      <c r="AF47" s="175">
        <f t="shared" si="5"/>
        <v>1</v>
      </c>
      <c r="AG47" s="175">
        <f t="shared" si="5"/>
        <v>1</v>
      </c>
      <c r="AH47" s="175">
        <f t="shared" si="5"/>
        <v>1</v>
      </c>
      <c r="AI47" s="175">
        <f t="shared" si="5"/>
        <v>1</v>
      </c>
      <c r="AJ47" s="175" t="str">
        <f t="shared" si="5"/>
        <v xml:space="preserve"> </v>
      </c>
      <c r="AK47" s="175" t="str">
        <f t="shared" si="5"/>
        <v xml:space="preserve"> </v>
      </c>
      <c r="AL47" s="175" t="str">
        <f t="shared" si="5"/>
        <v xml:space="preserve"> </v>
      </c>
      <c r="AM47" s="175" t="str">
        <f t="shared" si="5"/>
        <v xml:space="preserve"> </v>
      </c>
      <c r="AN47" s="175" t="str">
        <f t="shared" si="5"/>
        <v xml:space="preserve"> </v>
      </c>
      <c r="AO47" s="175" t="str">
        <f t="shared" si="5"/>
        <v xml:space="preserve"> </v>
      </c>
      <c r="AP47" s="175" t="str">
        <f t="shared" si="5"/>
        <v xml:space="preserve"> </v>
      </c>
      <c r="AQ47" s="175" t="str">
        <f t="shared" si="5"/>
        <v xml:space="preserve"> </v>
      </c>
      <c r="AR47" s="175" t="str">
        <f t="shared" si="5"/>
        <v xml:space="preserve"> </v>
      </c>
      <c r="AS47" s="175" t="str">
        <f t="shared" si="5"/>
        <v xml:space="preserve"> </v>
      </c>
      <c r="AT47" s="175" t="str">
        <f t="shared" si="5"/>
        <v xml:space="preserve"> </v>
      </c>
      <c r="AU47" s="175" t="str">
        <f t="shared" si="7"/>
        <v xml:space="preserve"> </v>
      </c>
      <c r="AV47" s="175" t="str">
        <f t="shared" si="7"/>
        <v xml:space="preserve"> </v>
      </c>
      <c r="AW47" s="175" t="str">
        <f t="shared" si="7"/>
        <v xml:space="preserve"> </v>
      </c>
      <c r="AX47" s="175" t="str">
        <f t="shared" si="7"/>
        <v xml:space="preserve"> </v>
      </c>
      <c r="AY47" s="175" t="str">
        <f t="shared" si="6"/>
        <v xml:space="preserve"> </v>
      </c>
      <c r="AZ47" s="175" t="str">
        <f t="shared" si="4"/>
        <v xml:space="preserve"> </v>
      </c>
      <c r="BA47" s="175" t="str">
        <f t="shared" si="4"/>
        <v xml:space="preserve"> </v>
      </c>
      <c r="BB47" s="175" t="str">
        <f t="shared" si="4"/>
        <v xml:space="preserve"> </v>
      </c>
      <c r="BC47" s="175" t="str">
        <f t="shared" si="4"/>
        <v xml:space="preserve"> </v>
      </c>
    </row>
    <row r="48" spans="1:55" s="3" customFormat="1" ht="15.75" customHeight="1" x14ac:dyDescent="0.2">
      <c r="A48" s="170">
        <f>'[1]Впишите фамилии!'!E64</f>
        <v>5</v>
      </c>
      <c r="B48" s="170" t="str">
        <f>'[1]Впишите фамилии!'!F64</f>
        <v>б</v>
      </c>
      <c r="C48" s="179" t="str">
        <f>'[1]Впишите фамилии!'!G64</f>
        <v xml:space="preserve">Васильев Кирилл </v>
      </c>
      <c r="D48" s="170">
        <f>'[1]18.09'!K39</f>
        <v>53</v>
      </c>
      <c r="E48" s="170">
        <f>'[1]6.10'!K39</f>
        <v>75</v>
      </c>
      <c r="F48" s="170">
        <f>'[1]22.10'!K39</f>
        <v>56</v>
      </c>
      <c r="G48" s="170">
        <f>'[1]28.11'!K39</f>
        <v>84</v>
      </c>
      <c r="H48" s="170">
        <f>'[1]10.12'!K39</f>
        <v>69</v>
      </c>
      <c r="I48" s="173">
        <f>'[1]6тест'!K39</f>
        <v>0</v>
      </c>
      <c r="J48" s="173">
        <f>'[1]7тест'!K39</f>
        <v>0</v>
      </c>
      <c r="K48" s="173">
        <f>'[1]8тест'!K39</f>
        <v>0</v>
      </c>
      <c r="L48" s="173">
        <f>'[1]9тест'!K39</f>
        <v>0</v>
      </c>
      <c r="M48" s="173">
        <f>'[1]10тест'!K39</f>
        <v>0</v>
      </c>
      <c r="N48" s="173">
        <f>'[1]11тест'!K39</f>
        <v>0</v>
      </c>
      <c r="O48" s="173">
        <f>'[1]12тест'!K39</f>
        <v>0</v>
      </c>
      <c r="P48" s="173">
        <f>'[1]13тест'!K39</f>
        <v>0</v>
      </c>
      <c r="Q48" s="173">
        <f>'[1]14тест'!K39</f>
        <v>0</v>
      </c>
      <c r="R48" s="173">
        <f>'[1]15тест'!K39</f>
        <v>0</v>
      </c>
      <c r="S48" s="173">
        <f>'[1]16тест'!K39</f>
        <v>0</v>
      </c>
      <c r="T48" s="173">
        <f>'[1]17тест'!K39</f>
        <v>0</v>
      </c>
      <c r="U48" s="173">
        <f>'[1]18тест'!K39</f>
        <v>0</v>
      </c>
      <c r="V48" s="173">
        <f>'[1]19тест'!K39</f>
        <v>0</v>
      </c>
      <c r="W48" s="173">
        <f>'[1]20тест'!K39</f>
        <v>0</v>
      </c>
      <c r="X48" s="173">
        <f>'[1]21тест'!K39</f>
        <v>0</v>
      </c>
      <c r="Y48" s="173">
        <f>'[1]22тест'!K39</f>
        <v>0</v>
      </c>
      <c r="Z48" s="173">
        <f>'[1]23тест'!K39</f>
        <v>0</v>
      </c>
      <c r="AA48" s="173">
        <f>'[1]24тест'!K39</f>
        <v>0</v>
      </c>
      <c r="AB48" s="173">
        <f>'[1]25тест'!K39</f>
        <v>0</v>
      </c>
      <c r="AC48" s="174">
        <f t="shared" si="1"/>
        <v>67.400000000000006</v>
      </c>
      <c r="AD48" s="162">
        <f t="shared" si="2"/>
        <v>5</v>
      </c>
      <c r="AE48" s="175">
        <f t="shared" si="5"/>
        <v>1</v>
      </c>
      <c r="AF48" s="175">
        <f t="shared" si="5"/>
        <v>1</v>
      </c>
      <c r="AG48" s="175">
        <f t="shared" si="5"/>
        <v>1</v>
      </c>
      <c r="AH48" s="175">
        <f t="shared" si="5"/>
        <v>1</v>
      </c>
      <c r="AI48" s="175">
        <f t="shared" si="5"/>
        <v>1</v>
      </c>
      <c r="AJ48" s="175" t="str">
        <f t="shared" si="5"/>
        <v xml:space="preserve"> </v>
      </c>
      <c r="AK48" s="175" t="str">
        <f t="shared" si="5"/>
        <v xml:space="preserve"> </v>
      </c>
      <c r="AL48" s="175" t="str">
        <f t="shared" si="5"/>
        <v xml:space="preserve"> </v>
      </c>
      <c r="AM48" s="175" t="str">
        <f t="shared" si="5"/>
        <v xml:space="preserve"> </v>
      </c>
      <c r="AN48" s="175" t="str">
        <f t="shared" si="5"/>
        <v xml:space="preserve"> </v>
      </c>
      <c r="AO48" s="175" t="str">
        <f t="shared" si="5"/>
        <v xml:space="preserve"> </v>
      </c>
      <c r="AP48" s="175" t="str">
        <f t="shared" si="5"/>
        <v xml:space="preserve"> </v>
      </c>
      <c r="AQ48" s="175" t="str">
        <f t="shared" si="5"/>
        <v xml:space="preserve"> </v>
      </c>
      <c r="AR48" s="175" t="str">
        <f t="shared" si="5"/>
        <v xml:space="preserve"> </v>
      </c>
      <c r="AS48" s="175" t="str">
        <f t="shared" si="5"/>
        <v xml:space="preserve"> </v>
      </c>
      <c r="AT48" s="175" t="str">
        <f t="shared" si="5"/>
        <v xml:space="preserve"> </v>
      </c>
      <c r="AU48" s="175" t="str">
        <f t="shared" si="7"/>
        <v xml:space="preserve"> </v>
      </c>
      <c r="AV48" s="175" t="str">
        <f t="shared" si="7"/>
        <v xml:space="preserve"> </v>
      </c>
      <c r="AW48" s="175" t="str">
        <f t="shared" si="7"/>
        <v xml:space="preserve"> </v>
      </c>
      <c r="AX48" s="175" t="str">
        <f t="shared" si="7"/>
        <v xml:space="preserve"> </v>
      </c>
      <c r="AY48" s="175" t="str">
        <f t="shared" si="6"/>
        <v xml:space="preserve"> </v>
      </c>
      <c r="AZ48" s="175" t="str">
        <f t="shared" si="4"/>
        <v xml:space="preserve"> </v>
      </c>
      <c r="BA48" s="175" t="str">
        <f t="shared" si="4"/>
        <v xml:space="preserve"> </v>
      </c>
      <c r="BB48" s="175" t="str">
        <f t="shared" si="4"/>
        <v xml:space="preserve"> </v>
      </c>
      <c r="BC48" s="175" t="str">
        <f t="shared" si="4"/>
        <v xml:space="preserve"> </v>
      </c>
    </row>
    <row r="49" spans="1:55" s="3" customFormat="1" ht="15.75" customHeight="1" x14ac:dyDescent="0.2">
      <c r="A49" s="170">
        <f>'[1]Впишите фамилии!'!E65</f>
        <v>6</v>
      </c>
      <c r="B49" s="170" t="str">
        <f>'[1]Впишите фамилии!'!F65</f>
        <v>б</v>
      </c>
      <c r="C49" s="179" t="str">
        <f>'[1]Впишите фамилии!'!G65</f>
        <v>Давлетшин Рашит</v>
      </c>
      <c r="D49" s="170">
        <f>'[1]18.09'!K40</f>
        <v>65</v>
      </c>
      <c r="E49" s="170">
        <f>'[1]6.10'!K40</f>
        <v>56</v>
      </c>
      <c r="F49" s="170">
        <f>'[1]22.10'!K40</f>
        <v>73</v>
      </c>
      <c r="G49" s="170">
        <f>'[1]28.11'!K40</f>
        <v>83</v>
      </c>
      <c r="H49" s="170">
        <f>'[1]10.12'!K40</f>
        <v>80</v>
      </c>
      <c r="I49" s="173">
        <f>'[1]6тест'!K40</f>
        <v>0</v>
      </c>
      <c r="J49" s="173">
        <f>'[1]7тест'!K40</f>
        <v>0</v>
      </c>
      <c r="K49" s="173">
        <f>'[1]8тест'!K40</f>
        <v>0</v>
      </c>
      <c r="L49" s="173">
        <f>'[1]9тест'!K40</f>
        <v>0</v>
      </c>
      <c r="M49" s="173">
        <f>'[1]10тест'!K40</f>
        <v>0</v>
      </c>
      <c r="N49" s="173">
        <f>'[1]11тест'!K40</f>
        <v>0</v>
      </c>
      <c r="O49" s="173">
        <f>'[1]12тест'!K40</f>
        <v>0</v>
      </c>
      <c r="P49" s="173">
        <f>'[1]13тест'!K40</f>
        <v>0</v>
      </c>
      <c r="Q49" s="173">
        <f>'[1]14тест'!K40</f>
        <v>0</v>
      </c>
      <c r="R49" s="173">
        <f>'[1]15тест'!K40</f>
        <v>0</v>
      </c>
      <c r="S49" s="173">
        <f>'[1]16тест'!K40</f>
        <v>0</v>
      </c>
      <c r="T49" s="173">
        <f>'[1]17тест'!K40</f>
        <v>0</v>
      </c>
      <c r="U49" s="173">
        <f>'[1]18тест'!K40</f>
        <v>0</v>
      </c>
      <c r="V49" s="173">
        <f>'[1]19тест'!K40</f>
        <v>0</v>
      </c>
      <c r="W49" s="173">
        <f>'[1]20тест'!K40</f>
        <v>0</v>
      </c>
      <c r="X49" s="173">
        <f>'[1]21тест'!K40</f>
        <v>0</v>
      </c>
      <c r="Y49" s="173">
        <f>'[1]22тест'!K40</f>
        <v>0</v>
      </c>
      <c r="Z49" s="173">
        <f>'[1]23тест'!K40</f>
        <v>0</v>
      </c>
      <c r="AA49" s="173">
        <f>'[1]24тест'!K40</f>
        <v>0</v>
      </c>
      <c r="AB49" s="173">
        <f>'[1]25тест'!K40</f>
        <v>0</v>
      </c>
      <c r="AC49" s="174">
        <f t="shared" si="1"/>
        <v>71.400000000000006</v>
      </c>
      <c r="AD49" s="162">
        <f t="shared" si="2"/>
        <v>5</v>
      </c>
      <c r="AE49" s="175">
        <f t="shared" si="5"/>
        <v>1</v>
      </c>
      <c r="AF49" s="175">
        <f t="shared" si="5"/>
        <v>1</v>
      </c>
      <c r="AG49" s="175">
        <f t="shared" si="5"/>
        <v>1</v>
      </c>
      <c r="AH49" s="175">
        <f t="shared" si="5"/>
        <v>1</v>
      </c>
      <c r="AI49" s="175">
        <f t="shared" si="5"/>
        <v>1</v>
      </c>
      <c r="AJ49" s="175" t="str">
        <f t="shared" si="5"/>
        <v xml:space="preserve"> </v>
      </c>
      <c r="AK49" s="175" t="str">
        <f t="shared" si="5"/>
        <v xml:space="preserve"> </v>
      </c>
      <c r="AL49" s="175" t="str">
        <f t="shared" si="5"/>
        <v xml:space="preserve"> </v>
      </c>
      <c r="AM49" s="175" t="str">
        <f t="shared" si="5"/>
        <v xml:space="preserve"> </v>
      </c>
      <c r="AN49" s="175" t="str">
        <f t="shared" si="5"/>
        <v xml:space="preserve"> </v>
      </c>
      <c r="AO49" s="175" t="str">
        <f t="shared" si="5"/>
        <v xml:space="preserve"> </v>
      </c>
      <c r="AP49" s="175" t="str">
        <f t="shared" si="5"/>
        <v xml:space="preserve"> </v>
      </c>
      <c r="AQ49" s="175" t="str">
        <f t="shared" si="5"/>
        <v xml:space="preserve"> </v>
      </c>
      <c r="AR49" s="175" t="str">
        <f t="shared" si="5"/>
        <v xml:space="preserve"> </v>
      </c>
      <c r="AS49" s="175" t="str">
        <f t="shared" si="5"/>
        <v xml:space="preserve"> </v>
      </c>
      <c r="AT49" s="175" t="str">
        <f t="shared" si="5"/>
        <v xml:space="preserve"> </v>
      </c>
      <c r="AU49" s="175" t="str">
        <f t="shared" si="7"/>
        <v xml:space="preserve"> </v>
      </c>
      <c r="AV49" s="175" t="str">
        <f t="shared" si="7"/>
        <v xml:space="preserve"> </v>
      </c>
      <c r="AW49" s="175" t="str">
        <f t="shared" si="7"/>
        <v xml:space="preserve"> </v>
      </c>
      <c r="AX49" s="175" t="str">
        <f t="shared" si="7"/>
        <v xml:space="preserve"> </v>
      </c>
      <c r="AY49" s="175" t="str">
        <f t="shared" si="6"/>
        <v xml:space="preserve"> </v>
      </c>
      <c r="AZ49" s="175" t="str">
        <f t="shared" si="4"/>
        <v xml:space="preserve"> </v>
      </c>
      <c r="BA49" s="175" t="str">
        <f t="shared" si="4"/>
        <v xml:space="preserve"> </v>
      </c>
      <c r="BB49" s="175" t="str">
        <f t="shared" si="4"/>
        <v xml:space="preserve"> </v>
      </c>
      <c r="BC49" s="175" t="str">
        <f t="shared" si="4"/>
        <v xml:space="preserve"> </v>
      </c>
    </row>
    <row r="50" spans="1:55" s="3" customFormat="1" ht="15.75" customHeight="1" x14ac:dyDescent="0.2">
      <c r="A50" s="170">
        <f>'[1]Впишите фамилии!'!E66</f>
        <v>7</v>
      </c>
      <c r="B50" s="170" t="str">
        <f>'[1]Впишите фамилии!'!F66</f>
        <v>б</v>
      </c>
      <c r="C50" s="179" t="str">
        <f>'[1]Впишите фамилии!'!G66</f>
        <v xml:space="preserve">Еркенова Зарина </v>
      </c>
      <c r="D50" s="170">
        <f>'[1]18.09'!K41</f>
        <v>46</v>
      </c>
      <c r="E50" s="170">
        <f>'[1]6.10'!K41</f>
        <v>76</v>
      </c>
      <c r="F50" s="170">
        <f>'[1]22.10'!K41</f>
        <v>67</v>
      </c>
      <c r="G50" s="170">
        <f>'[1]28.11'!K41</f>
        <v>73</v>
      </c>
      <c r="H50" s="170">
        <f>'[1]10.12'!K41</f>
        <v>75</v>
      </c>
      <c r="I50" s="173">
        <f>'[1]6тест'!K41</f>
        <v>0</v>
      </c>
      <c r="J50" s="173">
        <f>'[1]7тест'!K41</f>
        <v>0</v>
      </c>
      <c r="K50" s="173">
        <f>'[1]8тест'!K41</f>
        <v>0</v>
      </c>
      <c r="L50" s="173">
        <f>'[1]9тест'!K41</f>
        <v>0</v>
      </c>
      <c r="M50" s="173">
        <f>'[1]10тест'!K41</f>
        <v>0</v>
      </c>
      <c r="N50" s="173">
        <f>'[1]11тест'!K41</f>
        <v>0</v>
      </c>
      <c r="O50" s="173">
        <f>'[1]12тест'!K41</f>
        <v>0</v>
      </c>
      <c r="P50" s="173">
        <f>'[1]13тест'!K41</f>
        <v>0</v>
      </c>
      <c r="Q50" s="173">
        <f>'[1]14тест'!K41</f>
        <v>0</v>
      </c>
      <c r="R50" s="173">
        <f>'[1]15тест'!K41</f>
        <v>0</v>
      </c>
      <c r="S50" s="173">
        <f>'[1]16тест'!K41</f>
        <v>0</v>
      </c>
      <c r="T50" s="173">
        <f>'[1]17тест'!K41</f>
        <v>0</v>
      </c>
      <c r="U50" s="173">
        <f>'[1]18тест'!K41</f>
        <v>0</v>
      </c>
      <c r="V50" s="173">
        <f>'[1]19тест'!K41</f>
        <v>0</v>
      </c>
      <c r="W50" s="173">
        <f>'[1]20тест'!K41</f>
        <v>0</v>
      </c>
      <c r="X50" s="173">
        <f>'[1]21тест'!K41</f>
        <v>0</v>
      </c>
      <c r="Y50" s="173">
        <f>'[1]22тест'!K41</f>
        <v>0</v>
      </c>
      <c r="Z50" s="173">
        <f>'[1]23тест'!K41</f>
        <v>0</v>
      </c>
      <c r="AA50" s="173">
        <f>'[1]24тест'!K41</f>
        <v>0</v>
      </c>
      <c r="AB50" s="173">
        <f>'[1]25тест'!K41</f>
        <v>0</v>
      </c>
      <c r="AC50" s="174">
        <f t="shared" si="1"/>
        <v>67.400000000000006</v>
      </c>
      <c r="AD50" s="162">
        <f t="shared" si="2"/>
        <v>5</v>
      </c>
      <c r="AE50" s="175">
        <f t="shared" si="5"/>
        <v>1</v>
      </c>
      <c r="AF50" s="175">
        <f t="shared" si="5"/>
        <v>1</v>
      </c>
      <c r="AG50" s="175">
        <f t="shared" si="5"/>
        <v>1</v>
      </c>
      <c r="AH50" s="175">
        <f t="shared" si="5"/>
        <v>1</v>
      </c>
      <c r="AI50" s="175">
        <f t="shared" ref="AI50:AT71" si="9">IF(H50&gt;0,1," " )</f>
        <v>1</v>
      </c>
      <c r="AJ50" s="175" t="str">
        <f t="shared" si="9"/>
        <v xml:space="preserve"> </v>
      </c>
      <c r="AK50" s="175" t="str">
        <f t="shared" si="9"/>
        <v xml:space="preserve"> </v>
      </c>
      <c r="AL50" s="175" t="str">
        <f t="shared" si="9"/>
        <v xml:space="preserve"> </v>
      </c>
      <c r="AM50" s="175" t="str">
        <f t="shared" si="9"/>
        <v xml:space="preserve"> </v>
      </c>
      <c r="AN50" s="175" t="str">
        <f t="shared" si="9"/>
        <v xml:space="preserve"> </v>
      </c>
      <c r="AO50" s="175" t="str">
        <f t="shared" si="9"/>
        <v xml:space="preserve"> </v>
      </c>
      <c r="AP50" s="175" t="str">
        <f t="shared" si="9"/>
        <v xml:space="preserve"> </v>
      </c>
      <c r="AQ50" s="175" t="str">
        <f t="shared" si="9"/>
        <v xml:space="preserve"> </v>
      </c>
      <c r="AR50" s="175" t="str">
        <f t="shared" si="9"/>
        <v xml:space="preserve"> </v>
      </c>
      <c r="AS50" s="175" t="str">
        <f t="shared" si="9"/>
        <v xml:space="preserve"> </v>
      </c>
      <c r="AT50" s="175" t="str">
        <f t="shared" si="9"/>
        <v xml:space="preserve"> </v>
      </c>
      <c r="AU50" s="175" t="str">
        <f t="shared" si="7"/>
        <v xml:space="preserve"> </v>
      </c>
      <c r="AV50" s="175" t="str">
        <f t="shared" si="7"/>
        <v xml:space="preserve"> </v>
      </c>
      <c r="AW50" s="175" t="str">
        <f t="shared" si="7"/>
        <v xml:space="preserve"> </v>
      </c>
      <c r="AX50" s="175" t="str">
        <f t="shared" si="7"/>
        <v xml:space="preserve"> </v>
      </c>
      <c r="AY50" s="175" t="str">
        <f t="shared" si="6"/>
        <v xml:space="preserve"> </v>
      </c>
      <c r="AZ50" s="175" t="str">
        <f t="shared" si="4"/>
        <v xml:space="preserve"> </v>
      </c>
      <c r="BA50" s="175" t="str">
        <f t="shared" si="4"/>
        <v xml:space="preserve"> </v>
      </c>
      <c r="BB50" s="175" t="str">
        <f t="shared" si="4"/>
        <v xml:space="preserve"> </v>
      </c>
      <c r="BC50" s="175" t="str">
        <f t="shared" si="4"/>
        <v xml:space="preserve"> </v>
      </c>
    </row>
    <row r="51" spans="1:55" s="3" customFormat="1" ht="15.75" customHeight="1" x14ac:dyDescent="0.2">
      <c r="A51" s="170">
        <f>'[1]Впишите фамилии!'!E67</f>
        <v>8</v>
      </c>
      <c r="B51" s="170" t="str">
        <f>'[1]Впишите фамилии!'!F67</f>
        <v>б</v>
      </c>
      <c r="C51" s="179" t="str">
        <f>'[1]Впишите фамилии!'!G67</f>
        <v>Жапарова Жулдыз</v>
      </c>
      <c r="D51" s="170">
        <f>'[1]18.09'!K42</f>
        <v>0</v>
      </c>
      <c r="E51" s="170">
        <f>'[1]6.10'!K42</f>
        <v>59</v>
      </c>
      <c r="F51" s="170">
        <f>'[1]22.10'!K42</f>
        <v>85</v>
      </c>
      <c r="G51" s="170">
        <f>'[1]28.11'!K42</f>
        <v>96</v>
      </c>
      <c r="H51" s="170">
        <f>'[1]10.12'!K42</f>
        <v>87</v>
      </c>
      <c r="I51" s="173">
        <f>'[1]6тест'!K42</f>
        <v>0</v>
      </c>
      <c r="J51" s="173">
        <f>'[1]7тест'!K42</f>
        <v>0</v>
      </c>
      <c r="K51" s="173">
        <f>'[1]8тест'!K42</f>
        <v>0</v>
      </c>
      <c r="L51" s="173">
        <f>'[1]9тест'!K42</f>
        <v>0</v>
      </c>
      <c r="M51" s="173">
        <f>'[1]10тест'!K42</f>
        <v>0</v>
      </c>
      <c r="N51" s="173">
        <f>'[1]11тест'!K42</f>
        <v>0</v>
      </c>
      <c r="O51" s="173">
        <f>'[1]12тест'!K42</f>
        <v>0</v>
      </c>
      <c r="P51" s="173">
        <f>'[1]13тест'!K42</f>
        <v>0</v>
      </c>
      <c r="Q51" s="173">
        <f>'[1]14тест'!K42</f>
        <v>0</v>
      </c>
      <c r="R51" s="173">
        <f>'[1]15тест'!K42</f>
        <v>0</v>
      </c>
      <c r="S51" s="173">
        <f>'[1]16тест'!K42</f>
        <v>0</v>
      </c>
      <c r="T51" s="173">
        <f>'[1]17тест'!K42</f>
        <v>0</v>
      </c>
      <c r="U51" s="173">
        <f>'[1]18тест'!K42</f>
        <v>0</v>
      </c>
      <c r="V51" s="173">
        <f>'[1]19тест'!K42</f>
        <v>0</v>
      </c>
      <c r="W51" s="173">
        <f>'[1]20тест'!K42</f>
        <v>0</v>
      </c>
      <c r="X51" s="173">
        <f>'[1]21тест'!K42</f>
        <v>0</v>
      </c>
      <c r="Y51" s="173">
        <f>'[1]22тест'!K42</f>
        <v>0</v>
      </c>
      <c r="Z51" s="173">
        <f>'[1]23тест'!K42</f>
        <v>0</v>
      </c>
      <c r="AA51" s="173">
        <f>'[1]24тест'!K42</f>
        <v>0</v>
      </c>
      <c r="AB51" s="173">
        <f>'[1]25тест'!K42</f>
        <v>0</v>
      </c>
      <c r="AC51" s="174">
        <f t="shared" si="1"/>
        <v>81.75</v>
      </c>
      <c r="AD51" s="162">
        <f t="shared" si="2"/>
        <v>4</v>
      </c>
      <c r="AE51" s="175" t="str">
        <f t="shared" ref="AE51:AK107" si="10">IF(D51&gt;0,1," " )</f>
        <v xml:space="preserve"> </v>
      </c>
      <c r="AF51" s="175">
        <f t="shared" si="10"/>
        <v>1</v>
      </c>
      <c r="AG51" s="175">
        <f t="shared" si="10"/>
        <v>1</v>
      </c>
      <c r="AH51" s="175">
        <f t="shared" si="10"/>
        <v>1</v>
      </c>
      <c r="AI51" s="175">
        <f t="shared" si="9"/>
        <v>1</v>
      </c>
      <c r="AJ51" s="175" t="str">
        <f t="shared" si="9"/>
        <v xml:space="preserve"> </v>
      </c>
      <c r="AK51" s="175" t="str">
        <f t="shared" si="9"/>
        <v xml:space="preserve"> </v>
      </c>
      <c r="AL51" s="175" t="str">
        <f t="shared" si="9"/>
        <v xml:space="preserve"> </v>
      </c>
      <c r="AM51" s="175" t="str">
        <f t="shared" si="9"/>
        <v xml:space="preserve"> </v>
      </c>
      <c r="AN51" s="175" t="str">
        <f t="shared" si="9"/>
        <v xml:space="preserve"> </v>
      </c>
      <c r="AO51" s="175" t="str">
        <f t="shared" si="9"/>
        <v xml:space="preserve"> </v>
      </c>
      <c r="AP51" s="175" t="str">
        <f t="shared" si="9"/>
        <v xml:space="preserve"> </v>
      </c>
      <c r="AQ51" s="175" t="str">
        <f t="shared" si="9"/>
        <v xml:space="preserve"> </v>
      </c>
      <c r="AR51" s="175" t="str">
        <f t="shared" si="9"/>
        <v xml:space="preserve"> </v>
      </c>
      <c r="AS51" s="175" t="str">
        <f t="shared" si="9"/>
        <v xml:space="preserve"> </v>
      </c>
      <c r="AT51" s="175" t="str">
        <f t="shared" si="9"/>
        <v xml:space="preserve"> </v>
      </c>
      <c r="AU51" s="175" t="str">
        <f t="shared" si="7"/>
        <v xml:space="preserve"> </v>
      </c>
      <c r="AV51" s="175" t="str">
        <f t="shared" si="7"/>
        <v xml:space="preserve"> </v>
      </c>
      <c r="AW51" s="175" t="str">
        <f t="shared" si="7"/>
        <v xml:space="preserve"> </v>
      </c>
      <c r="AX51" s="175" t="str">
        <f t="shared" si="7"/>
        <v xml:space="preserve"> </v>
      </c>
      <c r="AY51" s="175" t="str">
        <f t="shared" si="6"/>
        <v xml:space="preserve"> </v>
      </c>
      <c r="AZ51" s="175" t="str">
        <f t="shared" si="4"/>
        <v xml:space="preserve"> </v>
      </c>
      <c r="BA51" s="175" t="str">
        <f t="shared" si="4"/>
        <v xml:space="preserve"> </v>
      </c>
      <c r="BB51" s="175" t="str">
        <f t="shared" si="4"/>
        <v xml:space="preserve"> </v>
      </c>
      <c r="BC51" s="175" t="str">
        <f t="shared" si="4"/>
        <v xml:space="preserve"> </v>
      </c>
    </row>
    <row r="52" spans="1:55" s="3" customFormat="1" ht="15.75" customHeight="1" x14ac:dyDescent="0.2">
      <c r="A52" s="170">
        <f>'[1]Впишите фамилии!'!E68</f>
        <v>9</v>
      </c>
      <c r="B52" s="170" t="str">
        <f>'[1]Впишите фамилии!'!F68</f>
        <v>б</v>
      </c>
      <c r="C52" s="179" t="str">
        <f>'[1]Впишите фамилии!'!G68</f>
        <v xml:space="preserve">Иванова Диана </v>
      </c>
      <c r="D52" s="170">
        <f>'[1]18.09'!K43</f>
        <v>67</v>
      </c>
      <c r="E52" s="170">
        <f>'[1]6.10'!K43</f>
        <v>83</v>
      </c>
      <c r="F52" s="170">
        <f>'[1]22.10'!K43</f>
        <v>73</v>
      </c>
      <c r="G52" s="170">
        <f>'[1]28.11'!K43</f>
        <v>80</v>
      </c>
      <c r="H52" s="170">
        <f>'[1]10.12'!K43</f>
        <v>75</v>
      </c>
      <c r="I52" s="173">
        <f>'[1]6тест'!K43</f>
        <v>0</v>
      </c>
      <c r="J52" s="173">
        <f>'[1]7тест'!K43</f>
        <v>0</v>
      </c>
      <c r="K52" s="173">
        <f>'[1]8тест'!K43</f>
        <v>0</v>
      </c>
      <c r="L52" s="173">
        <f>'[1]9тест'!K43</f>
        <v>0</v>
      </c>
      <c r="M52" s="173">
        <f>'[1]10тест'!K43</f>
        <v>0</v>
      </c>
      <c r="N52" s="173">
        <f>'[1]11тест'!K43</f>
        <v>0</v>
      </c>
      <c r="O52" s="173">
        <f>'[1]12тест'!K43</f>
        <v>0</v>
      </c>
      <c r="P52" s="173">
        <f>'[1]13тест'!K43</f>
        <v>0</v>
      </c>
      <c r="Q52" s="173">
        <f>'[1]14тест'!K43</f>
        <v>0</v>
      </c>
      <c r="R52" s="173">
        <f>'[1]15тест'!K43</f>
        <v>0</v>
      </c>
      <c r="S52" s="173">
        <f>'[1]16тест'!K43</f>
        <v>0</v>
      </c>
      <c r="T52" s="173">
        <f>'[1]17тест'!K43</f>
        <v>0</v>
      </c>
      <c r="U52" s="173">
        <f>'[1]18тест'!K43</f>
        <v>0</v>
      </c>
      <c r="V52" s="173">
        <f>'[1]19тест'!K43</f>
        <v>0</v>
      </c>
      <c r="W52" s="173">
        <f>'[1]20тест'!K43</f>
        <v>0</v>
      </c>
      <c r="X52" s="173">
        <f>'[1]21тест'!K43</f>
        <v>0</v>
      </c>
      <c r="Y52" s="173">
        <f>'[1]22тест'!K43</f>
        <v>0</v>
      </c>
      <c r="Z52" s="173">
        <f>'[1]23тест'!K43</f>
        <v>0</v>
      </c>
      <c r="AA52" s="173">
        <f>'[1]24тест'!K43</f>
        <v>0</v>
      </c>
      <c r="AB52" s="173">
        <f>'[1]25тест'!K43</f>
        <v>0</v>
      </c>
      <c r="AC52" s="174">
        <f t="shared" si="1"/>
        <v>75.599999999999994</v>
      </c>
      <c r="AD52" s="162">
        <f t="shared" si="2"/>
        <v>5</v>
      </c>
      <c r="AE52" s="175">
        <f t="shared" si="10"/>
        <v>1</v>
      </c>
      <c r="AF52" s="175">
        <f t="shared" si="10"/>
        <v>1</v>
      </c>
      <c r="AG52" s="175">
        <f t="shared" si="10"/>
        <v>1</v>
      </c>
      <c r="AH52" s="175">
        <f t="shared" si="10"/>
        <v>1</v>
      </c>
      <c r="AI52" s="175">
        <f t="shared" si="9"/>
        <v>1</v>
      </c>
      <c r="AJ52" s="175" t="str">
        <f t="shared" si="9"/>
        <v xml:space="preserve"> </v>
      </c>
      <c r="AK52" s="175" t="str">
        <f t="shared" si="9"/>
        <v xml:space="preserve"> </v>
      </c>
      <c r="AL52" s="175" t="str">
        <f t="shared" si="9"/>
        <v xml:space="preserve"> </v>
      </c>
      <c r="AM52" s="175" t="str">
        <f t="shared" si="9"/>
        <v xml:space="preserve"> </v>
      </c>
      <c r="AN52" s="175" t="str">
        <f t="shared" si="9"/>
        <v xml:space="preserve"> </v>
      </c>
      <c r="AO52" s="175" t="str">
        <f t="shared" si="9"/>
        <v xml:space="preserve"> </v>
      </c>
      <c r="AP52" s="175" t="str">
        <f t="shared" si="9"/>
        <v xml:space="preserve"> </v>
      </c>
      <c r="AQ52" s="175" t="str">
        <f t="shared" si="9"/>
        <v xml:space="preserve"> </v>
      </c>
      <c r="AR52" s="175" t="str">
        <f t="shared" si="9"/>
        <v xml:space="preserve"> </v>
      </c>
      <c r="AS52" s="175" t="str">
        <f t="shared" si="9"/>
        <v xml:space="preserve"> </v>
      </c>
      <c r="AT52" s="175" t="str">
        <f t="shared" si="9"/>
        <v xml:space="preserve"> </v>
      </c>
      <c r="AU52" s="175" t="str">
        <f t="shared" si="7"/>
        <v xml:space="preserve"> </v>
      </c>
      <c r="AV52" s="175" t="str">
        <f t="shared" si="7"/>
        <v xml:space="preserve"> </v>
      </c>
      <c r="AW52" s="175" t="str">
        <f t="shared" si="7"/>
        <v xml:space="preserve"> </v>
      </c>
      <c r="AX52" s="175" t="str">
        <f t="shared" si="7"/>
        <v xml:space="preserve"> </v>
      </c>
      <c r="AY52" s="175" t="str">
        <f t="shared" si="6"/>
        <v xml:space="preserve"> </v>
      </c>
      <c r="AZ52" s="175" t="str">
        <f t="shared" si="4"/>
        <v xml:space="preserve"> </v>
      </c>
      <c r="BA52" s="175" t="str">
        <f t="shared" si="4"/>
        <v xml:space="preserve"> </v>
      </c>
      <c r="BB52" s="175" t="str">
        <f t="shared" si="4"/>
        <v xml:space="preserve"> </v>
      </c>
      <c r="BC52" s="175" t="str">
        <f t="shared" si="4"/>
        <v xml:space="preserve"> </v>
      </c>
    </row>
    <row r="53" spans="1:55" s="3" customFormat="1" ht="15.75" customHeight="1" x14ac:dyDescent="0.2">
      <c r="A53" s="170">
        <f>'[1]Впишите фамилии!'!E69</f>
        <v>10</v>
      </c>
      <c r="B53" s="170" t="str">
        <f>'[1]Впишите фамилии!'!F69</f>
        <v>б</v>
      </c>
      <c r="C53" s="179" t="str">
        <f>'[1]Впишите фамилии!'!G69</f>
        <v xml:space="preserve">Кадыров Дархан </v>
      </c>
      <c r="D53" s="170">
        <f>'[1]18.09'!K44</f>
        <v>0</v>
      </c>
      <c r="E53" s="170">
        <f>'[1]6.10'!K44</f>
        <v>56</v>
      </c>
      <c r="F53" s="170">
        <f>'[1]22.10'!K44</f>
        <v>54</v>
      </c>
      <c r="G53" s="170">
        <f>'[1]28.11'!K44</f>
        <v>75</v>
      </c>
      <c r="H53" s="170">
        <f>'[1]10.12'!K44</f>
        <v>59</v>
      </c>
      <c r="I53" s="173">
        <f>'[1]6тест'!K44</f>
        <v>0</v>
      </c>
      <c r="J53" s="173">
        <f>'[1]7тест'!K44</f>
        <v>0</v>
      </c>
      <c r="K53" s="173">
        <f>'[1]8тест'!K44</f>
        <v>0</v>
      </c>
      <c r="L53" s="173">
        <f>'[1]9тест'!K44</f>
        <v>0</v>
      </c>
      <c r="M53" s="173">
        <f>'[1]10тест'!K44</f>
        <v>0</v>
      </c>
      <c r="N53" s="173">
        <f>'[1]11тест'!K44</f>
        <v>0</v>
      </c>
      <c r="O53" s="173">
        <f>'[1]12тест'!K44</f>
        <v>0</v>
      </c>
      <c r="P53" s="173">
        <f>'[1]13тест'!K44</f>
        <v>0</v>
      </c>
      <c r="Q53" s="173">
        <f>'[1]14тест'!K44</f>
        <v>0</v>
      </c>
      <c r="R53" s="173">
        <f>'[1]15тест'!K44</f>
        <v>0</v>
      </c>
      <c r="S53" s="173">
        <f>'[1]16тест'!K44</f>
        <v>0</v>
      </c>
      <c r="T53" s="173">
        <f>'[1]17тест'!K44</f>
        <v>0</v>
      </c>
      <c r="U53" s="173">
        <f>'[1]18тест'!K44</f>
        <v>0</v>
      </c>
      <c r="V53" s="173">
        <f>'[1]19тест'!K44</f>
        <v>0</v>
      </c>
      <c r="W53" s="173">
        <f>'[1]20тест'!K44</f>
        <v>0</v>
      </c>
      <c r="X53" s="173">
        <f>'[1]21тест'!K44</f>
        <v>0</v>
      </c>
      <c r="Y53" s="173">
        <f>'[1]22тест'!K44</f>
        <v>0</v>
      </c>
      <c r="Z53" s="173">
        <f>'[1]23тест'!K44</f>
        <v>0</v>
      </c>
      <c r="AA53" s="173">
        <f>'[1]24тест'!K44</f>
        <v>0</v>
      </c>
      <c r="AB53" s="173">
        <f>'[1]25тест'!K44</f>
        <v>0</v>
      </c>
      <c r="AC53" s="174">
        <f t="shared" si="1"/>
        <v>61</v>
      </c>
      <c r="AD53" s="162">
        <f t="shared" si="2"/>
        <v>4</v>
      </c>
      <c r="AE53" s="175" t="str">
        <f t="shared" si="10"/>
        <v xml:space="preserve"> </v>
      </c>
      <c r="AF53" s="175">
        <f t="shared" si="10"/>
        <v>1</v>
      </c>
      <c r="AG53" s="175">
        <f t="shared" si="10"/>
        <v>1</v>
      </c>
      <c r="AH53" s="175">
        <f t="shared" si="10"/>
        <v>1</v>
      </c>
      <c r="AI53" s="175">
        <f t="shared" si="9"/>
        <v>1</v>
      </c>
      <c r="AJ53" s="175" t="str">
        <f t="shared" si="9"/>
        <v xml:space="preserve"> </v>
      </c>
      <c r="AK53" s="175" t="str">
        <f t="shared" si="9"/>
        <v xml:space="preserve"> </v>
      </c>
      <c r="AL53" s="175" t="str">
        <f t="shared" si="9"/>
        <v xml:space="preserve"> </v>
      </c>
      <c r="AM53" s="175" t="str">
        <f t="shared" si="9"/>
        <v xml:space="preserve"> </v>
      </c>
      <c r="AN53" s="175" t="str">
        <f t="shared" si="9"/>
        <v xml:space="preserve"> </v>
      </c>
      <c r="AO53" s="175" t="str">
        <f t="shared" si="9"/>
        <v xml:space="preserve"> </v>
      </c>
      <c r="AP53" s="175" t="str">
        <f t="shared" si="9"/>
        <v xml:space="preserve"> </v>
      </c>
      <c r="AQ53" s="175" t="str">
        <f t="shared" si="9"/>
        <v xml:space="preserve"> </v>
      </c>
      <c r="AR53" s="175" t="str">
        <f t="shared" si="9"/>
        <v xml:space="preserve"> </v>
      </c>
      <c r="AS53" s="175" t="str">
        <f t="shared" si="9"/>
        <v xml:space="preserve"> </v>
      </c>
      <c r="AT53" s="175" t="str">
        <f t="shared" si="9"/>
        <v xml:space="preserve"> </v>
      </c>
      <c r="AU53" s="175" t="str">
        <f t="shared" si="7"/>
        <v xml:space="preserve"> </v>
      </c>
      <c r="AV53" s="175" t="str">
        <f t="shared" si="7"/>
        <v xml:space="preserve"> </v>
      </c>
      <c r="AW53" s="175" t="str">
        <f t="shared" si="7"/>
        <v xml:space="preserve"> </v>
      </c>
      <c r="AX53" s="175" t="str">
        <f t="shared" si="7"/>
        <v xml:space="preserve"> </v>
      </c>
      <c r="AY53" s="175" t="str">
        <f t="shared" si="6"/>
        <v xml:space="preserve"> </v>
      </c>
      <c r="AZ53" s="175" t="str">
        <f t="shared" si="4"/>
        <v xml:space="preserve"> </v>
      </c>
      <c r="BA53" s="175" t="str">
        <f t="shared" si="4"/>
        <v xml:space="preserve"> </v>
      </c>
      <c r="BB53" s="175" t="str">
        <f t="shared" si="4"/>
        <v xml:space="preserve"> </v>
      </c>
      <c r="BC53" s="175" t="str">
        <f t="shared" si="4"/>
        <v xml:space="preserve"> </v>
      </c>
    </row>
    <row r="54" spans="1:55" s="3" customFormat="1" ht="15.75" customHeight="1" x14ac:dyDescent="0.2">
      <c r="A54" s="170">
        <f>'[1]Впишите фамилии!'!E70</f>
        <v>11</v>
      </c>
      <c r="B54" s="170" t="str">
        <f>'[1]Впишите фамилии!'!F70</f>
        <v>б</v>
      </c>
      <c r="C54" s="179" t="str">
        <f>'[1]Впишите фамилии!'!G70</f>
        <v xml:space="preserve">Петроченко Иван </v>
      </c>
      <c r="D54" s="170">
        <f>'[1]18.09'!K45</f>
        <v>56</v>
      </c>
      <c r="E54" s="170">
        <f>'[1]6.10'!K45</f>
        <v>64</v>
      </c>
      <c r="F54" s="170">
        <f>'[1]22.10'!K45</f>
        <v>67</v>
      </c>
      <c r="G54" s="170">
        <f>'[1]28.11'!K45</f>
        <v>86</v>
      </c>
      <c r="H54" s="170">
        <f>'[1]10.12'!K45</f>
        <v>65</v>
      </c>
      <c r="I54" s="173">
        <f>'[1]6тест'!K45</f>
        <v>0</v>
      </c>
      <c r="J54" s="173">
        <f>'[1]7тест'!K45</f>
        <v>0</v>
      </c>
      <c r="K54" s="173">
        <f>'[1]8тест'!K45</f>
        <v>0</v>
      </c>
      <c r="L54" s="173">
        <f>'[1]9тест'!K45</f>
        <v>0</v>
      </c>
      <c r="M54" s="173">
        <f>'[1]10тест'!K45</f>
        <v>0</v>
      </c>
      <c r="N54" s="173">
        <f>'[1]11тест'!K45</f>
        <v>0</v>
      </c>
      <c r="O54" s="173">
        <f>'[1]12тест'!K45</f>
        <v>0</v>
      </c>
      <c r="P54" s="173">
        <f>'[1]13тест'!K45</f>
        <v>0</v>
      </c>
      <c r="Q54" s="173">
        <f>'[1]14тест'!K45</f>
        <v>0</v>
      </c>
      <c r="R54" s="173">
        <f>'[1]15тест'!K45</f>
        <v>0</v>
      </c>
      <c r="S54" s="173">
        <f>'[1]16тест'!K45</f>
        <v>0</v>
      </c>
      <c r="T54" s="173">
        <f>'[1]17тест'!K45</f>
        <v>0</v>
      </c>
      <c r="U54" s="173">
        <f>'[1]18тест'!K45</f>
        <v>0</v>
      </c>
      <c r="V54" s="173">
        <f>'[1]19тест'!K45</f>
        <v>0</v>
      </c>
      <c r="W54" s="173">
        <f>'[1]20тест'!K45</f>
        <v>0</v>
      </c>
      <c r="X54" s="173">
        <f>'[1]21тест'!K45</f>
        <v>0</v>
      </c>
      <c r="Y54" s="173">
        <f>'[1]22тест'!K45</f>
        <v>0</v>
      </c>
      <c r="Z54" s="173">
        <f>'[1]23тест'!K45</f>
        <v>0</v>
      </c>
      <c r="AA54" s="173">
        <f>'[1]24тест'!K45</f>
        <v>0</v>
      </c>
      <c r="AB54" s="173">
        <f>'[1]25тест'!K45</f>
        <v>0</v>
      </c>
      <c r="AC54" s="174">
        <f t="shared" si="1"/>
        <v>67.599999999999994</v>
      </c>
      <c r="AD54" s="162">
        <f t="shared" si="2"/>
        <v>5</v>
      </c>
      <c r="AE54" s="175">
        <f t="shared" si="10"/>
        <v>1</v>
      </c>
      <c r="AF54" s="175">
        <f t="shared" si="10"/>
        <v>1</v>
      </c>
      <c r="AG54" s="175">
        <f t="shared" si="10"/>
        <v>1</v>
      </c>
      <c r="AH54" s="175">
        <f t="shared" si="10"/>
        <v>1</v>
      </c>
      <c r="AI54" s="175">
        <f t="shared" si="9"/>
        <v>1</v>
      </c>
      <c r="AJ54" s="175" t="str">
        <f t="shared" si="9"/>
        <v xml:space="preserve"> </v>
      </c>
      <c r="AK54" s="175" t="str">
        <f t="shared" si="9"/>
        <v xml:space="preserve"> </v>
      </c>
      <c r="AL54" s="175" t="str">
        <f t="shared" si="9"/>
        <v xml:space="preserve"> </v>
      </c>
      <c r="AM54" s="175" t="str">
        <f t="shared" si="9"/>
        <v xml:space="preserve"> </v>
      </c>
      <c r="AN54" s="175" t="str">
        <f t="shared" si="9"/>
        <v xml:space="preserve"> </v>
      </c>
      <c r="AO54" s="175" t="str">
        <f t="shared" si="9"/>
        <v xml:space="preserve"> </v>
      </c>
      <c r="AP54" s="175" t="str">
        <f t="shared" si="9"/>
        <v xml:space="preserve"> </v>
      </c>
      <c r="AQ54" s="175" t="str">
        <f t="shared" si="9"/>
        <v xml:space="preserve"> </v>
      </c>
      <c r="AR54" s="175" t="str">
        <f t="shared" si="9"/>
        <v xml:space="preserve"> </v>
      </c>
      <c r="AS54" s="175" t="str">
        <f t="shared" si="9"/>
        <v xml:space="preserve"> </v>
      </c>
      <c r="AT54" s="175" t="str">
        <f t="shared" si="9"/>
        <v xml:space="preserve"> </v>
      </c>
      <c r="AU54" s="175" t="str">
        <f t="shared" si="7"/>
        <v xml:space="preserve"> </v>
      </c>
      <c r="AV54" s="175" t="str">
        <f t="shared" si="7"/>
        <v xml:space="preserve"> </v>
      </c>
      <c r="AW54" s="175" t="str">
        <f t="shared" si="7"/>
        <v xml:space="preserve"> </v>
      </c>
      <c r="AX54" s="175" t="str">
        <f t="shared" si="7"/>
        <v xml:space="preserve"> </v>
      </c>
      <c r="AY54" s="175" t="str">
        <f t="shared" si="6"/>
        <v xml:space="preserve"> </v>
      </c>
      <c r="AZ54" s="175" t="str">
        <f t="shared" si="4"/>
        <v xml:space="preserve"> </v>
      </c>
      <c r="BA54" s="175" t="str">
        <f t="shared" si="4"/>
        <v xml:space="preserve"> </v>
      </c>
      <c r="BB54" s="175" t="str">
        <f t="shared" si="4"/>
        <v xml:space="preserve"> </v>
      </c>
      <c r="BC54" s="175" t="str">
        <f t="shared" si="4"/>
        <v xml:space="preserve"> </v>
      </c>
    </row>
    <row r="55" spans="1:55" s="3" customFormat="1" ht="15.75" customHeight="1" x14ac:dyDescent="0.2">
      <c r="A55" s="170">
        <f>'[1]Впишите фамилии!'!E71</f>
        <v>12</v>
      </c>
      <c r="B55" s="170" t="str">
        <f>'[1]Впишите фамилии!'!F71</f>
        <v>б</v>
      </c>
      <c r="C55" s="179" t="str">
        <f>'[1]Впишите фамилии!'!G71</f>
        <v xml:space="preserve">Савичев Виталий </v>
      </c>
      <c r="D55" s="170">
        <f>'[1]18.09'!K46</f>
        <v>69</v>
      </c>
      <c r="E55" s="170">
        <f>'[1]6.10'!K46</f>
        <v>74</v>
      </c>
      <c r="F55" s="170">
        <f>'[1]22.10'!K46</f>
        <v>34</v>
      </c>
      <c r="G55" s="170">
        <f>'[1]28.11'!K46</f>
        <v>75</v>
      </c>
      <c r="H55" s="170">
        <f>'[1]10.12'!K46</f>
        <v>61</v>
      </c>
      <c r="I55" s="173">
        <f>'[1]6тест'!K46</f>
        <v>0</v>
      </c>
      <c r="J55" s="173">
        <f>'[1]7тест'!K46</f>
        <v>0</v>
      </c>
      <c r="K55" s="173">
        <f>'[1]8тест'!K46</f>
        <v>0</v>
      </c>
      <c r="L55" s="173">
        <f>'[1]9тест'!K46</f>
        <v>0</v>
      </c>
      <c r="M55" s="173">
        <f>'[1]10тест'!K46</f>
        <v>0</v>
      </c>
      <c r="N55" s="173">
        <f>'[1]11тест'!K46</f>
        <v>0</v>
      </c>
      <c r="O55" s="173">
        <f>'[1]12тест'!K46</f>
        <v>0</v>
      </c>
      <c r="P55" s="173">
        <f>'[1]13тест'!K46</f>
        <v>0</v>
      </c>
      <c r="Q55" s="173">
        <f>'[1]14тест'!K46</f>
        <v>0</v>
      </c>
      <c r="R55" s="173">
        <f>'[1]15тест'!K46</f>
        <v>0</v>
      </c>
      <c r="S55" s="173">
        <f>'[1]16тест'!K46</f>
        <v>0</v>
      </c>
      <c r="T55" s="173">
        <f>'[1]17тест'!K46</f>
        <v>0</v>
      </c>
      <c r="U55" s="173">
        <f>'[1]18тест'!K46</f>
        <v>0</v>
      </c>
      <c r="V55" s="173">
        <f>'[1]19тест'!K46</f>
        <v>0</v>
      </c>
      <c r="W55" s="173">
        <f>'[1]20тест'!K46</f>
        <v>0</v>
      </c>
      <c r="X55" s="173">
        <f>'[1]21тест'!K46</f>
        <v>0</v>
      </c>
      <c r="Y55" s="173">
        <f>'[1]22тест'!K46</f>
        <v>0</v>
      </c>
      <c r="Z55" s="173">
        <f>'[1]23тест'!K46</f>
        <v>0</v>
      </c>
      <c r="AA55" s="173">
        <f>'[1]24тест'!K46</f>
        <v>0</v>
      </c>
      <c r="AB55" s="173">
        <f>'[1]25тест'!K46</f>
        <v>0</v>
      </c>
      <c r="AC55" s="174">
        <f t="shared" si="1"/>
        <v>62.6</v>
      </c>
      <c r="AD55" s="162">
        <f t="shared" si="2"/>
        <v>5</v>
      </c>
      <c r="AE55" s="175">
        <f t="shared" si="10"/>
        <v>1</v>
      </c>
      <c r="AF55" s="175">
        <f t="shared" si="10"/>
        <v>1</v>
      </c>
      <c r="AG55" s="175">
        <f t="shared" si="10"/>
        <v>1</v>
      </c>
      <c r="AH55" s="175">
        <f t="shared" si="10"/>
        <v>1</v>
      </c>
      <c r="AI55" s="175">
        <f t="shared" si="9"/>
        <v>1</v>
      </c>
      <c r="AJ55" s="175" t="str">
        <f t="shared" si="9"/>
        <v xml:space="preserve"> </v>
      </c>
      <c r="AK55" s="175" t="str">
        <f t="shared" si="9"/>
        <v xml:space="preserve"> </v>
      </c>
      <c r="AL55" s="175" t="str">
        <f t="shared" si="9"/>
        <v xml:space="preserve"> </v>
      </c>
      <c r="AM55" s="175" t="str">
        <f t="shared" si="9"/>
        <v xml:space="preserve"> </v>
      </c>
      <c r="AN55" s="175" t="str">
        <f t="shared" si="9"/>
        <v xml:space="preserve"> </v>
      </c>
      <c r="AO55" s="175" t="str">
        <f t="shared" si="9"/>
        <v xml:space="preserve"> </v>
      </c>
      <c r="AP55" s="175" t="str">
        <f t="shared" si="9"/>
        <v xml:space="preserve"> </v>
      </c>
      <c r="AQ55" s="175" t="str">
        <f t="shared" si="9"/>
        <v xml:space="preserve"> </v>
      </c>
      <c r="AR55" s="175" t="str">
        <f t="shared" si="9"/>
        <v xml:space="preserve"> </v>
      </c>
      <c r="AS55" s="175" t="str">
        <f t="shared" si="9"/>
        <v xml:space="preserve"> </v>
      </c>
      <c r="AT55" s="175" t="str">
        <f t="shared" si="9"/>
        <v xml:space="preserve"> </v>
      </c>
      <c r="AU55" s="175" t="str">
        <f t="shared" si="7"/>
        <v xml:space="preserve"> </v>
      </c>
      <c r="AV55" s="175" t="str">
        <f t="shared" si="7"/>
        <v xml:space="preserve"> </v>
      </c>
      <c r="AW55" s="175" t="str">
        <f t="shared" si="7"/>
        <v xml:space="preserve"> </v>
      </c>
      <c r="AX55" s="175" t="str">
        <f t="shared" si="7"/>
        <v xml:space="preserve"> </v>
      </c>
      <c r="AY55" s="175" t="str">
        <f t="shared" si="6"/>
        <v xml:space="preserve"> </v>
      </c>
      <c r="AZ55" s="175" t="str">
        <f t="shared" si="4"/>
        <v xml:space="preserve"> </v>
      </c>
      <c r="BA55" s="175" t="str">
        <f t="shared" si="4"/>
        <v xml:space="preserve"> </v>
      </c>
      <c r="BB55" s="175" t="str">
        <f t="shared" si="4"/>
        <v xml:space="preserve"> </v>
      </c>
      <c r="BC55" s="175" t="str">
        <f t="shared" si="4"/>
        <v xml:space="preserve"> </v>
      </c>
    </row>
    <row r="56" spans="1:55" s="3" customFormat="1" ht="15.75" customHeight="1" x14ac:dyDescent="0.2">
      <c r="A56" s="170">
        <f>'[1]Впишите фамилии!'!E72</f>
        <v>13</v>
      </c>
      <c r="B56" s="170" t="str">
        <f>'[1]Впишите фамилии!'!F72</f>
        <v>б</v>
      </c>
      <c r="C56" s="179" t="str">
        <f>'[1]Впишите фамилии!'!G72</f>
        <v xml:space="preserve">Свидунович Александр </v>
      </c>
      <c r="D56" s="170">
        <f>'[1]18.09'!K47</f>
        <v>75</v>
      </c>
      <c r="E56" s="170">
        <f>'[1]6.10'!K47</f>
        <v>84</v>
      </c>
      <c r="F56" s="170">
        <f>'[1]22.10'!K47</f>
        <v>88</v>
      </c>
      <c r="G56" s="170">
        <f>'[1]28.11'!K47</f>
        <v>97</v>
      </c>
      <c r="H56" s="170">
        <f>'[1]10.12'!K47</f>
        <v>87</v>
      </c>
      <c r="I56" s="173">
        <f>'[1]6тест'!K47</f>
        <v>0</v>
      </c>
      <c r="J56" s="173">
        <f>'[1]7тест'!K47</f>
        <v>0</v>
      </c>
      <c r="K56" s="173">
        <f>'[1]8тест'!K47</f>
        <v>0</v>
      </c>
      <c r="L56" s="173">
        <f>'[1]9тест'!K47</f>
        <v>0</v>
      </c>
      <c r="M56" s="173">
        <f>'[1]10тест'!K47</f>
        <v>0</v>
      </c>
      <c r="N56" s="173">
        <f>'[1]11тест'!K47</f>
        <v>0</v>
      </c>
      <c r="O56" s="173">
        <f>'[1]12тест'!K47</f>
        <v>0</v>
      </c>
      <c r="P56" s="173">
        <f>'[1]13тест'!K47</f>
        <v>0</v>
      </c>
      <c r="Q56" s="173">
        <f>'[1]14тест'!K47</f>
        <v>0</v>
      </c>
      <c r="R56" s="173">
        <f>'[1]15тест'!K47</f>
        <v>0</v>
      </c>
      <c r="S56" s="173">
        <f>'[1]16тест'!K47</f>
        <v>0</v>
      </c>
      <c r="T56" s="173">
        <f>'[1]17тест'!K47</f>
        <v>0</v>
      </c>
      <c r="U56" s="173">
        <f>'[1]18тест'!K47</f>
        <v>0</v>
      </c>
      <c r="V56" s="173">
        <f>'[1]19тест'!K47</f>
        <v>0</v>
      </c>
      <c r="W56" s="173">
        <f>'[1]20тест'!K47</f>
        <v>0</v>
      </c>
      <c r="X56" s="173">
        <f>'[1]21тест'!K47</f>
        <v>0</v>
      </c>
      <c r="Y56" s="173">
        <f>'[1]22тест'!K47</f>
        <v>0</v>
      </c>
      <c r="Z56" s="173">
        <f>'[1]23тест'!K47</f>
        <v>0</v>
      </c>
      <c r="AA56" s="173">
        <f>'[1]24тест'!K47</f>
        <v>0</v>
      </c>
      <c r="AB56" s="173">
        <f>'[1]25тест'!K47</f>
        <v>0</v>
      </c>
      <c r="AC56" s="174">
        <f t="shared" si="1"/>
        <v>86.2</v>
      </c>
      <c r="AD56" s="162">
        <f t="shared" si="2"/>
        <v>5</v>
      </c>
      <c r="AE56" s="175">
        <f t="shared" si="10"/>
        <v>1</v>
      </c>
      <c r="AF56" s="175">
        <f t="shared" si="10"/>
        <v>1</v>
      </c>
      <c r="AG56" s="175">
        <f t="shared" si="10"/>
        <v>1</v>
      </c>
      <c r="AH56" s="175">
        <f t="shared" si="10"/>
        <v>1</v>
      </c>
      <c r="AI56" s="175">
        <f t="shared" si="9"/>
        <v>1</v>
      </c>
      <c r="AJ56" s="175" t="str">
        <f t="shared" si="9"/>
        <v xml:space="preserve"> </v>
      </c>
      <c r="AK56" s="175" t="str">
        <f t="shared" si="9"/>
        <v xml:space="preserve"> </v>
      </c>
      <c r="AL56" s="175" t="str">
        <f t="shared" si="9"/>
        <v xml:space="preserve"> </v>
      </c>
      <c r="AM56" s="175" t="str">
        <f t="shared" si="9"/>
        <v xml:space="preserve"> </v>
      </c>
      <c r="AN56" s="175" t="str">
        <f t="shared" si="9"/>
        <v xml:space="preserve"> </v>
      </c>
      <c r="AO56" s="175" t="str">
        <f t="shared" si="9"/>
        <v xml:space="preserve"> </v>
      </c>
      <c r="AP56" s="175" t="str">
        <f t="shared" si="9"/>
        <v xml:space="preserve"> </v>
      </c>
      <c r="AQ56" s="175" t="str">
        <f t="shared" si="9"/>
        <v xml:space="preserve"> </v>
      </c>
      <c r="AR56" s="175" t="str">
        <f t="shared" si="9"/>
        <v xml:space="preserve"> </v>
      </c>
      <c r="AS56" s="175" t="str">
        <f t="shared" si="9"/>
        <v xml:space="preserve"> </v>
      </c>
      <c r="AT56" s="175" t="str">
        <f t="shared" si="9"/>
        <v xml:space="preserve"> </v>
      </c>
      <c r="AU56" s="175" t="str">
        <f t="shared" si="7"/>
        <v xml:space="preserve"> </v>
      </c>
      <c r="AV56" s="175" t="str">
        <f t="shared" si="7"/>
        <v xml:space="preserve"> </v>
      </c>
      <c r="AW56" s="175" t="str">
        <f t="shared" si="7"/>
        <v xml:space="preserve"> </v>
      </c>
      <c r="AX56" s="175" t="str">
        <f t="shared" si="7"/>
        <v xml:space="preserve"> </v>
      </c>
      <c r="AY56" s="175" t="str">
        <f t="shared" si="6"/>
        <v xml:space="preserve"> </v>
      </c>
      <c r="AZ56" s="175" t="str">
        <f t="shared" si="4"/>
        <v xml:space="preserve"> </v>
      </c>
      <c r="BA56" s="175" t="str">
        <f t="shared" si="4"/>
        <v xml:space="preserve"> </v>
      </c>
      <c r="BB56" s="175" t="str">
        <f t="shared" si="4"/>
        <v xml:space="preserve"> </v>
      </c>
      <c r="BC56" s="175" t="str">
        <f t="shared" si="4"/>
        <v xml:space="preserve"> </v>
      </c>
    </row>
    <row r="57" spans="1:55" s="3" customFormat="1" ht="15.75" customHeight="1" x14ac:dyDescent="0.2">
      <c r="A57" s="170">
        <f>'[1]Впишите фамилии!'!E73</f>
        <v>14</v>
      </c>
      <c r="B57" s="170" t="str">
        <f>'[1]Впишите фамилии!'!F73</f>
        <v>б</v>
      </c>
      <c r="C57" s="179" t="str">
        <f>'[1]Впишите фамилии!'!G73</f>
        <v xml:space="preserve">Семенова Милена </v>
      </c>
      <c r="D57" s="170">
        <f>'[1]18.09'!K48</f>
        <v>46</v>
      </c>
      <c r="E57" s="170">
        <f>'[1]6.10'!K48</f>
        <v>75</v>
      </c>
      <c r="F57" s="170">
        <f>'[1]22.10'!K48</f>
        <v>65</v>
      </c>
      <c r="G57" s="170">
        <f>'[1]28.11'!K48</f>
        <v>79</v>
      </c>
      <c r="H57" s="170">
        <f>'[1]10.12'!K48</f>
        <v>63</v>
      </c>
      <c r="I57" s="173">
        <f>'[1]6тест'!K48</f>
        <v>0</v>
      </c>
      <c r="J57" s="173">
        <f>'[1]7тест'!K48</f>
        <v>0</v>
      </c>
      <c r="K57" s="173">
        <f>'[1]8тест'!K48</f>
        <v>0</v>
      </c>
      <c r="L57" s="173">
        <f>'[1]9тест'!K48</f>
        <v>0</v>
      </c>
      <c r="M57" s="173">
        <f>'[1]10тест'!K48</f>
        <v>0</v>
      </c>
      <c r="N57" s="173">
        <f>'[1]11тест'!K48</f>
        <v>0</v>
      </c>
      <c r="O57" s="173">
        <f>'[1]12тест'!K48</f>
        <v>0</v>
      </c>
      <c r="P57" s="173">
        <f>'[1]13тест'!K48</f>
        <v>0</v>
      </c>
      <c r="Q57" s="173">
        <f>'[1]14тест'!K48</f>
        <v>0</v>
      </c>
      <c r="R57" s="173">
        <f>'[1]15тест'!K48</f>
        <v>0</v>
      </c>
      <c r="S57" s="173">
        <f>'[1]16тест'!K48</f>
        <v>0</v>
      </c>
      <c r="T57" s="173">
        <f>'[1]17тест'!K48</f>
        <v>0</v>
      </c>
      <c r="U57" s="173">
        <f>'[1]18тест'!K48</f>
        <v>0</v>
      </c>
      <c r="V57" s="173">
        <f>'[1]19тест'!K48</f>
        <v>0</v>
      </c>
      <c r="W57" s="173">
        <f>'[1]20тест'!K48</f>
        <v>0</v>
      </c>
      <c r="X57" s="173">
        <f>'[1]21тест'!K48</f>
        <v>0</v>
      </c>
      <c r="Y57" s="173">
        <f>'[1]22тест'!K48</f>
        <v>0</v>
      </c>
      <c r="Z57" s="173">
        <f>'[1]23тест'!K48</f>
        <v>0</v>
      </c>
      <c r="AA57" s="173">
        <f>'[1]24тест'!K48</f>
        <v>0</v>
      </c>
      <c r="AB57" s="173">
        <f>'[1]25тест'!K48</f>
        <v>0</v>
      </c>
      <c r="AC57" s="174">
        <f t="shared" si="1"/>
        <v>65.599999999999994</v>
      </c>
      <c r="AD57" s="162">
        <f t="shared" si="2"/>
        <v>5</v>
      </c>
      <c r="AE57" s="175">
        <f t="shared" si="10"/>
        <v>1</v>
      </c>
      <c r="AF57" s="175">
        <f t="shared" si="10"/>
        <v>1</v>
      </c>
      <c r="AG57" s="175">
        <f t="shared" si="10"/>
        <v>1</v>
      </c>
      <c r="AH57" s="175">
        <f t="shared" si="10"/>
        <v>1</v>
      </c>
      <c r="AI57" s="175">
        <f t="shared" si="9"/>
        <v>1</v>
      </c>
      <c r="AJ57" s="175" t="str">
        <f t="shared" si="9"/>
        <v xml:space="preserve"> </v>
      </c>
      <c r="AK57" s="175" t="str">
        <f t="shared" si="9"/>
        <v xml:space="preserve"> </v>
      </c>
      <c r="AL57" s="175" t="str">
        <f t="shared" si="9"/>
        <v xml:space="preserve"> </v>
      </c>
      <c r="AM57" s="175" t="str">
        <f t="shared" si="9"/>
        <v xml:space="preserve"> </v>
      </c>
      <c r="AN57" s="175" t="str">
        <f t="shared" si="9"/>
        <v xml:space="preserve"> </v>
      </c>
      <c r="AO57" s="175" t="str">
        <f t="shared" si="9"/>
        <v xml:space="preserve"> </v>
      </c>
      <c r="AP57" s="175" t="str">
        <f t="shared" si="9"/>
        <v xml:space="preserve"> </v>
      </c>
      <c r="AQ57" s="175" t="str">
        <f t="shared" si="9"/>
        <v xml:space="preserve"> </v>
      </c>
      <c r="AR57" s="175" t="str">
        <f t="shared" si="9"/>
        <v xml:space="preserve"> </v>
      </c>
      <c r="AS57" s="175" t="str">
        <f t="shared" si="9"/>
        <v xml:space="preserve"> </v>
      </c>
      <c r="AT57" s="175" t="str">
        <f t="shared" si="9"/>
        <v xml:space="preserve"> </v>
      </c>
      <c r="AU57" s="175" t="str">
        <f t="shared" si="7"/>
        <v xml:space="preserve"> </v>
      </c>
      <c r="AV57" s="175" t="str">
        <f t="shared" si="7"/>
        <v xml:space="preserve"> </v>
      </c>
      <c r="AW57" s="175" t="str">
        <f t="shared" si="7"/>
        <v xml:space="preserve"> </v>
      </c>
      <c r="AX57" s="175" t="str">
        <f t="shared" si="7"/>
        <v xml:space="preserve"> </v>
      </c>
      <c r="AY57" s="175" t="str">
        <f t="shared" si="6"/>
        <v xml:space="preserve"> </v>
      </c>
      <c r="AZ57" s="175" t="str">
        <f t="shared" si="4"/>
        <v xml:space="preserve"> </v>
      </c>
      <c r="BA57" s="175" t="str">
        <f t="shared" si="4"/>
        <v xml:space="preserve"> </v>
      </c>
      <c r="BB57" s="175" t="str">
        <f t="shared" si="4"/>
        <v xml:space="preserve"> </v>
      </c>
      <c r="BC57" s="175" t="str">
        <f t="shared" si="4"/>
        <v xml:space="preserve"> </v>
      </c>
    </row>
    <row r="58" spans="1:55" s="3" customFormat="1" ht="15.75" customHeight="1" x14ac:dyDescent="0.2">
      <c r="A58" s="170">
        <f>'[1]Впишите фамилии!'!E74</f>
        <v>15</v>
      </c>
      <c r="B58" s="170" t="str">
        <f>'[1]Впишите фамилии!'!F74</f>
        <v>б</v>
      </c>
      <c r="C58" s="179" t="str">
        <f>'[1]Впишите фамилии!'!G74</f>
        <v xml:space="preserve">Стрельникова Вероника </v>
      </c>
      <c r="D58" s="170">
        <f>'[1]18.09'!K49</f>
        <v>43</v>
      </c>
      <c r="E58" s="170">
        <f>'[1]6.10'!K49</f>
        <v>74</v>
      </c>
      <c r="F58" s="170">
        <f>'[1]22.10'!K49</f>
        <v>74</v>
      </c>
      <c r="G58" s="170">
        <f>'[1]28.11'!K49</f>
        <v>81</v>
      </c>
      <c r="H58" s="170">
        <f>'[1]10.12'!K49</f>
        <v>57</v>
      </c>
      <c r="I58" s="173">
        <f>'[1]6тест'!K49</f>
        <v>0</v>
      </c>
      <c r="J58" s="173">
        <f>'[1]7тест'!K49</f>
        <v>0</v>
      </c>
      <c r="K58" s="173">
        <f>'[1]8тест'!K49</f>
        <v>0</v>
      </c>
      <c r="L58" s="173">
        <f>'[1]9тест'!K49</f>
        <v>0</v>
      </c>
      <c r="M58" s="173">
        <f>'[1]10тест'!K49</f>
        <v>0</v>
      </c>
      <c r="N58" s="173">
        <f>'[1]11тест'!K49</f>
        <v>0</v>
      </c>
      <c r="O58" s="173">
        <f>'[1]12тест'!K49</f>
        <v>0</v>
      </c>
      <c r="P58" s="173">
        <f>'[1]13тест'!K49</f>
        <v>0</v>
      </c>
      <c r="Q58" s="173">
        <f>'[1]14тест'!K49</f>
        <v>0</v>
      </c>
      <c r="R58" s="173">
        <f>'[1]15тест'!K49</f>
        <v>0</v>
      </c>
      <c r="S58" s="173">
        <f>'[1]16тест'!K49</f>
        <v>0</v>
      </c>
      <c r="T58" s="173">
        <f>'[1]17тест'!K49</f>
        <v>0</v>
      </c>
      <c r="U58" s="173">
        <f>'[1]18тест'!K49</f>
        <v>0</v>
      </c>
      <c r="V58" s="173">
        <f>'[1]19тест'!K49</f>
        <v>0</v>
      </c>
      <c r="W58" s="173">
        <f>'[1]20тест'!K49</f>
        <v>0</v>
      </c>
      <c r="X58" s="173">
        <f>'[1]21тест'!K49</f>
        <v>0</v>
      </c>
      <c r="Y58" s="173">
        <f>'[1]22тест'!K49</f>
        <v>0</v>
      </c>
      <c r="Z58" s="173">
        <f>'[1]23тест'!K49</f>
        <v>0</v>
      </c>
      <c r="AA58" s="173">
        <f>'[1]24тест'!K49</f>
        <v>0</v>
      </c>
      <c r="AB58" s="173">
        <f>'[1]25тест'!K49</f>
        <v>0</v>
      </c>
      <c r="AC58" s="174">
        <f t="shared" si="1"/>
        <v>65.8</v>
      </c>
      <c r="AD58" s="162">
        <f t="shared" si="2"/>
        <v>5</v>
      </c>
      <c r="AE58" s="175">
        <f t="shared" si="10"/>
        <v>1</v>
      </c>
      <c r="AF58" s="175">
        <f t="shared" si="10"/>
        <v>1</v>
      </c>
      <c r="AG58" s="175">
        <f t="shared" si="10"/>
        <v>1</v>
      </c>
      <c r="AH58" s="175">
        <f t="shared" si="10"/>
        <v>1</v>
      </c>
      <c r="AI58" s="175">
        <f t="shared" si="9"/>
        <v>1</v>
      </c>
      <c r="AJ58" s="175" t="str">
        <f t="shared" si="9"/>
        <v xml:space="preserve"> </v>
      </c>
      <c r="AK58" s="175" t="str">
        <f t="shared" si="9"/>
        <v xml:space="preserve"> </v>
      </c>
      <c r="AL58" s="175" t="str">
        <f t="shared" si="9"/>
        <v xml:space="preserve"> </v>
      </c>
      <c r="AM58" s="175" t="str">
        <f t="shared" si="9"/>
        <v xml:space="preserve"> </v>
      </c>
      <c r="AN58" s="175" t="str">
        <f t="shared" si="9"/>
        <v xml:space="preserve"> </v>
      </c>
      <c r="AO58" s="175" t="str">
        <f t="shared" si="9"/>
        <v xml:space="preserve"> </v>
      </c>
      <c r="AP58" s="175" t="str">
        <f t="shared" si="9"/>
        <v xml:space="preserve"> </v>
      </c>
      <c r="AQ58" s="175" t="str">
        <f t="shared" si="9"/>
        <v xml:space="preserve"> </v>
      </c>
      <c r="AR58" s="175" t="str">
        <f t="shared" si="9"/>
        <v xml:space="preserve"> </v>
      </c>
      <c r="AS58" s="175" t="str">
        <f t="shared" si="9"/>
        <v xml:space="preserve"> </v>
      </c>
      <c r="AT58" s="175" t="str">
        <f t="shared" si="9"/>
        <v xml:space="preserve"> </v>
      </c>
      <c r="AU58" s="175" t="str">
        <f t="shared" si="7"/>
        <v xml:space="preserve"> </v>
      </c>
      <c r="AV58" s="175" t="str">
        <f t="shared" si="7"/>
        <v xml:space="preserve"> </v>
      </c>
      <c r="AW58" s="175" t="str">
        <f t="shared" si="7"/>
        <v xml:space="preserve"> </v>
      </c>
      <c r="AX58" s="175" t="str">
        <f t="shared" si="7"/>
        <v xml:space="preserve"> </v>
      </c>
      <c r="AY58" s="175" t="str">
        <f t="shared" si="6"/>
        <v xml:space="preserve"> </v>
      </c>
      <c r="AZ58" s="175" t="str">
        <f t="shared" si="4"/>
        <v xml:space="preserve"> </v>
      </c>
      <c r="BA58" s="175" t="str">
        <f t="shared" si="4"/>
        <v xml:space="preserve"> </v>
      </c>
      <c r="BB58" s="175" t="str">
        <f t="shared" si="4"/>
        <v xml:space="preserve"> </v>
      </c>
      <c r="BC58" s="175" t="str">
        <f t="shared" si="4"/>
        <v xml:space="preserve"> </v>
      </c>
    </row>
    <row r="59" spans="1:55" s="3" customFormat="1" ht="15.75" customHeight="1" x14ac:dyDescent="0.2">
      <c r="A59" s="170">
        <f>'[1]Впишите фамилии!'!E75</f>
        <v>16</v>
      </c>
      <c r="B59" s="170" t="str">
        <f>'[1]Впишите фамилии!'!F75</f>
        <v>б</v>
      </c>
      <c r="C59" s="179" t="str">
        <f>'[1]Впишите фамилии!'!G75</f>
        <v xml:space="preserve">Сушин Адиль </v>
      </c>
      <c r="D59" s="170">
        <f>'[1]18.09'!K50</f>
        <v>60</v>
      </c>
      <c r="E59" s="170">
        <f>'[1]6.10'!K50</f>
        <v>58</v>
      </c>
      <c r="F59" s="170">
        <f>'[1]22.10'!K50</f>
        <v>53</v>
      </c>
      <c r="G59" s="170">
        <f>'[1]28.11'!K50</f>
        <v>72</v>
      </c>
      <c r="H59" s="170">
        <f>'[1]10.12'!K50</f>
        <v>48</v>
      </c>
      <c r="I59" s="173">
        <f>'[1]6тест'!K50</f>
        <v>0</v>
      </c>
      <c r="J59" s="173">
        <f>'[1]7тест'!K50</f>
        <v>0</v>
      </c>
      <c r="K59" s="173">
        <f>'[1]8тест'!K50</f>
        <v>0</v>
      </c>
      <c r="L59" s="173">
        <f>'[1]9тест'!K50</f>
        <v>0</v>
      </c>
      <c r="M59" s="173">
        <f>'[1]10тест'!K50</f>
        <v>0</v>
      </c>
      <c r="N59" s="173">
        <f>'[1]11тест'!K50</f>
        <v>0</v>
      </c>
      <c r="O59" s="173">
        <f>'[1]12тест'!K50</f>
        <v>0</v>
      </c>
      <c r="P59" s="173">
        <f>'[1]13тест'!K50</f>
        <v>0</v>
      </c>
      <c r="Q59" s="173">
        <f>'[1]14тест'!K50</f>
        <v>0</v>
      </c>
      <c r="R59" s="173">
        <f>'[1]15тест'!K50</f>
        <v>0</v>
      </c>
      <c r="S59" s="173">
        <f>'[1]16тест'!K50</f>
        <v>0</v>
      </c>
      <c r="T59" s="173">
        <f>'[1]17тест'!K50</f>
        <v>0</v>
      </c>
      <c r="U59" s="173">
        <f>'[1]18тест'!K50</f>
        <v>0</v>
      </c>
      <c r="V59" s="173">
        <f>'[1]19тест'!K50</f>
        <v>0</v>
      </c>
      <c r="W59" s="173">
        <f>'[1]20тест'!K50</f>
        <v>0</v>
      </c>
      <c r="X59" s="173">
        <f>'[1]21тест'!K50</f>
        <v>0</v>
      </c>
      <c r="Y59" s="173">
        <f>'[1]22тест'!K50</f>
        <v>0</v>
      </c>
      <c r="Z59" s="173">
        <f>'[1]23тест'!K50</f>
        <v>0</v>
      </c>
      <c r="AA59" s="173">
        <f>'[1]24тест'!K50</f>
        <v>0</v>
      </c>
      <c r="AB59" s="173">
        <f>'[1]25тест'!K50</f>
        <v>0</v>
      </c>
      <c r="AC59" s="174">
        <f t="shared" si="1"/>
        <v>58.2</v>
      </c>
      <c r="AD59" s="162">
        <f t="shared" si="2"/>
        <v>5</v>
      </c>
      <c r="AE59" s="175">
        <f t="shared" si="10"/>
        <v>1</v>
      </c>
      <c r="AF59" s="175">
        <f t="shared" si="10"/>
        <v>1</v>
      </c>
      <c r="AG59" s="175">
        <f t="shared" si="10"/>
        <v>1</v>
      </c>
      <c r="AH59" s="175">
        <f t="shared" si="10"/>
        <v>1</v>
      </c>
      <c r="AI59" s="175">
        <f t="shared" si="9"/>
        <v>1</v>
      </c>
      <c r="AJ59" s="175" t="str">
        <f t="shared" si="9"/>
        <v xml:space="preserve"> </v>
      </c>
      <c r="AK59" s="175" t="str">
        <f t="shared" si="9"/>
        <v xml:space="preserve"> </v>
      </c>
      <c r="AL59" s="175" t="str">
        <f t="shared" si="9"/>
        <v xml:space="preserve"> </v>
      </c>
      <c r="AM59" s="175" t="str">
        <f t="shared" si="9"/>
        <v xml:space="preserve"> </v>
      </c>
      <c r="AN59" s="175" t="str">
        <f t="shared" si="9"/>
        <v xml:space="preserve"> </v>
      </c>
      <c r="AO59" s="175" t="str">
        <f t="shared" si="9"/>
        <v xml:space="preserve"> </v>
      </c>
      <c r="AP59" s="175" t="str">
        <f t="shared" si="9"/>
        <v xml:space="preserve"> </v>
      </c>
      <c r="AQ59" s="175" t="str">
        <f t="shared" si="9"/>
        <v xml:space="preserve"> </v>
      </c>
      <c r="AR59" s="175" t="str">
        <f t="shared" si="9"/>
        <v xml:space="preserve"> </v>
      </c>
      <c r="AS59" s="175" t="str">
        <f t="shared" si="9"/>
        <v xml:space="preserve"> </v>
      </c>
      <c r="AT59" s="175" t="str">
        <f t="shared" si="9"/>
        <v xml:space="preserve"> </v>
      </c>
      <c r="AU59" s="175" t="str">
        <f t="shared" si="7"/>
        <v xml:space="preserve"> </v>
      </c>
      <c r="AV59" s="175" t="str">
        <f t="shared" si="7"/>
        <v xml:space="preserve"> </v>
      </c>
      <c r="AW59" s="175" t="str">
        <f t="shared" si="7"/>
        <v xml:space="preserve"> </v>
      </c>
      <c r="AX59" s="175" t="str">
        <f t="shared" si="7"/>
        <v xml:space="preserve"> </v>
      </c>
      <c r="AY59" s="175" t="str">
        <f t="shared" si="6"/>
        <v xml:space="preserve"> </v>
      </c>
      <c r="AZ59" s="175" t="str">
        <f t="shared" si="4"/>
        <v xml:space="preserve"> </v>
      </c>
      <c r="BA59" s="175" t="str">
        <f t="shared" si="4"/>
        <v xml:space="preserve"> </v>
      </c>
      <c r="BB59" s="175" t="str">
        <f t="shared" si="4"/>
        <v xml:space="preserve"> </v>
      </c>
      <c r="BC59" s="175" t="str">
        <f t="shared" si="4"/>
        <v xml:space="preserve"> </v>
      </c>
    </row>
    <row r="60" spans="1:55" s="3" customFormat="1" ht="15.75" customHeight="1" x14ac:dyDescent="0.2">
      <c r="A60" s="170">
        <f>'[1]Впишите фамилии!'!E76</f>
        <v>17</v>
      </c>
      <c r="B60" s="170" t="str">
        <f>'[1]Впишите фамилии!'!F76</f>
        <v>б</v>
      </c>
      <c r="C60" s="179" t="str">
        <f>'[1]Впишите фамилии!'!G76</f>
        <v xml:space="preserve">Тастенова Камила </v>
      </c>
      <c r="D60" s="170">
        <f>'[1]18.09'!K51</f>
        <v>55</v>
      </c>
      <c r="E60" s="170">
        <f>'[1]6.10'!K51</f>
        <v>65</v>
      </c>
      <c r="F60" s="170">
        <f>'[1]22.10'!K51</f>
        <v>61</v>
      </c>
      <c r="G60" s="170">
        <f>'[1]28.11'!K51</f>
        <v>78</v>
      </c>
      <c r="H60" s="170">
        <f>'[1]10.12'!K51</f>
        <v>78</v>
      </c>
      <c r="I60" s="173">
        <f>'[1]6тест'!K51</f>
        <v>0</v>
      </c>
      <c r="J60" s="173">
        <f>'[1]7тест'!K51</f>
        <v>0</v>
      </c>
      <c r="K60" s="173">
        <f>'[1]8тест'!K51</f>
        <v>0</v>
      </c>
      <c r="L60" s="173">
        <f>'[1]9тест'!K51</f>
        <v>0</v>
      </c>
      <c r="M60" s="173">
        <f>'[1]10тест'!K51</f>
        <v>0</v>
      </c>
      <c r="N60" s="173">
        <f>'[1]11тест'!K51</f>
        <v>0</v>
      </c>
      <c r="O60" s="173">
        <f>'[1]12тест'!K51</f>
        <v>0</v>
      </c>
      <c r="P60" s="173">
        <f>'[1]13тест'!K51</f>
        <v>0</v>
      </c>
      <c r="Q60" s="173">
        <f>'[1]14тест'!K51</f>
        <v>0</v>
      </c>
      <c r="R60" s="173">
        <f>'[1]15тест'!K51</f>
        <v>0</v>
      </c>
      <c r="S60" s="173">
        <f>'[1]16тест'!K51</f>
        <v>0</v>
      </c>
      <c r="T60" s="173">
        <f>'[1]17тест'!K51</f>
        <v>0</v>
      </c>
      <c r="U60" s="173">
        <f>'[1]18тест'!K51</f>
        <v>0</v>
      </c>
      <c r="V60" s="173">
        <f>'[1]19тест'!K51</f>
        <v>0</v>
      </c>
      <c r="W60" s="173">
        <f>'[1]20тест'!K51</f>
        <v>0</v>
      </c>
      <c r="X60" s="173">
        <f>'[1]21тест'!K51</f>
        <v>0</v>
      </c>
      <c r="Y60" s="173">
        <f>'[1]22тест'!K51</f>
        <v>0</v>
      </c>
      <c r="Z60" s="173">
        <f>'[1]23тест'!K51</f>
        <v>0</v>
      </c>
      <c r="AA60" s="173">
        <f>'[1]24тест'!K51</f>
        <v>0</v>
      </c>
      <c r="AB60" s="173">
        <f>'[1]25тест'!K51</f>
        <v>0</v>
      </c>
      <c r="AC60" s="174">
        <f t="shared" si="1"/>
        <v>67.400000000000006</v>
      </c>
      <c r="AD60" s="162">
        <f t="shared" si="2"/>
        <v>5</v>
      </c>
      <c r="AE60" s="175">
        <f t="shared" si="10"/>
        <v>1</v>
      </c>
      <c r="AF60" s="175">
        <f t="shared" si="10"/>
        <v>1</v>
      </c>
      <c r="AG60" s="175">
        <f t="shared" si="10"/>
        <v>1</v>
      </c>
      <c r="AH60" s="175">
        <f t="shared" si="10"/>
        <v>1</v>
      </c>
      <c r="AI60" s="175">
        <f t="shared" si="9"/>
        <v>1</v>
      </c>
      <c r="AJ60" s="175" t="str">
        <f t="shared" si="9"/>
        <v xml:space="preserve"> </v>
      </c>
      <c r="AK60" s="175" t="str">
        <f t="shared" si="9"/>
        <v xml:space="preserve"> </v>
      </c>
      <c r="AL60" s="175" t="str">
        <f t="shared" si="9"/>
        <v xml:space="preserve"> </v>
      </c>
      <c r="AM60" s="175" t="str">
        <f t="shared" si="9"/>
        <v xml:space="preserve"> </v>
      </c>
      <c r="AN60" s="175" t="str">
        <f t="shared" si="9"/>
        <v xml:space="preserve"> </v>
      </c>
      <c r="AO60" s="175" t="str">
        <f t="shared" si="9"/>
        <v xml:space="preserve"> </v>
      </c>
      <c r="AP60" s="175" t="str">
        <f t="shared" si="9"/>
        <v xml:space="preserve"> </v>
      </c>
      <c r="AQ60" s="175" t="str">
        <f t="shared" si="9"/>
        <v xml:space="preserve"> </v>
      </c>
      <c r="AR60" s="175" t="str">
        <f t="shared" si="9"/>
        <v xml:space="preserve"> </v>
      </c>
      <c r="AS60" s="175" t="str">
        <f t="shared" si="9"/>
        <v xml:space="preserve"> </v>
      </c>
      <c r="AT60" s="175" t="str">
        <f t="shared" si="9"/>
        <v xml:space="preserve"> </v>
      </c>
      <c r="AU60" s="175" t="str">
        <f t="shared" si="7"/>
        <v xml:space="preserve"> </v>
      </c>
      <c r="AV60" s="175" t="str">
        <f t="shared" si="7"/>
        <v xml:space="preserve"> </v>
      </c>
      <c r="AW60" s="175" t="str">
        <f t="shared" si="7"/>
        <v xml:space="preserve"> </v>
      </c>
      <c r="AX60" s="175" t="str">
        <f t="shared" si="7"/>
        <v xml:space="preserve"> </v>
      </c>
      <c r="AY60" s="175" t="str">
        <f t="shared" si="6"/>
        <v xml:space="preserve"> </v>
      </c>
      <c r="AZ60" s="175" t="str">
        <f t="shared" si="4"/>
        <v xml:space="preserve"> </v>
      </c>
      <c r="BA60" s="175" t="str">
        <f t="shared" si="4"/>
        <v xml:space="preserve"> </v>
      </c>
      <c r="BB60" s="175" t="str">
        <f t="shared" si="4"/>
        <v xml:space="preserve"> </v>
      </c>
      <c r="BC60" s="175" t="str">
        <f t="shared" si="4"/>
        <v xml:space="preserve"> </v>
      </c>
    </row>
    <row r="61" spans="1:55" s="3" customFormat="1" ht="15.75" customHeight="1" x14ac:dyDescent="0.2">
      <c r="A61" s="170">
        <f>'[1]Впишите фамилии!'!E77</f>
        <v>18</v>
      </c>
      <c r="B61" s="170" t="str">
        <f>'[1]Впишите фамилии!'!F77</f>
        <v>б</v>
      </c>
      <c r="C61" s="179" t="str">
        <f>'[1]Впишите фамилии!'!G77</f>
        <v xml:space="preserve">Хайруллаев Отабек </v>
      </c>
      <c r="D61" s="170">
        <f>'[1]18.09'!K52</f>
        <v>55</v>
      </c>
      <c r="E61" s="170">
        <f>'[1]6.10'!K52</f>
        <v>70</v>
      </c>
      <c r="F61" s="170">
        <f>'[1]22.10'!K52</f>
        <v>0</v>
      </c>
      <c r="G61" s="170">
        <f>'[1]28.11'!K52</f>
        <v>67</v>
      </c>
      <c r="H61" s="170">
        <f>'[1]10.12'!K52</f>
        <v>55</v>
      </c>
      <c r="I61" s="173">
        <f>'[1]6тест'!K52</f>
        <v>0</v>
      </c>
      <c r="J61" s="173">
        <f>'[1]7тест'!K52</f>
        <v>0</v>
      </c>
      <c r="K61" s="173">
        <f>'[1]8тест'!K52</f>
        <v>0</v>
      </c>
      <c r="L61" s="173">
        <f>'[1]9тест'!K52</f>
        <v>0</v>
      </c>
      <c r="M61" s="173">
        <f>'[1]10тест'!K52</f>
        <v>0</v>
      </c>
      <c r="N61" s="173">
        <f>'[1]11тест'!K52</f>
        <v>0</v>
      </c>
      <c r="O61" s="173">
        <f>'[1]12тест'!K52</f>
        <v>0</v>
      </c>
      <c r="P61" s="173">
        <f>'[1]13тест'!K52</f>
        <v>0</v>
      </c>
      <c r="Q61" s="173">
        <f>'[1]14тест'!K52</f>
        <v>0</v>
      </c>
      <c r="R61" s="173">
        <f>'[1]15тест'!K52</f>
        <v>0</v>
      </c>
      <c r="S61" s="173">
        <f>'[1]16тест'!K52</f>
        <v>0</v>
      </c>
      <c r="T61" s="173">
        <f>'[1]17тест'!K52</f>
        <v>0</v>
      </c>
      <c r="U61" s="173">
        <f>'[1]18тест'!K52</f>
        <v>0</v>
      </c>
      <c r="V61" s="173">
        <f>'[1]19тест'!K52</f>
        <v>0</v>
      </c>
      <c r="W61" s="173">
        <f>'[1]20тест'!K52</f>
        <v>0</v>
      </c>
      <c r="X61" s="173">
        <f>'[1]21тест'!K52</f>
        <v>0</v>
      </c>
      <c r="Y61" s="173">
        <f>'[1]22тест'!K52</f>
        <v>0</v>
      </c>
      <c r="Z61" s="173">
        <f>'[1]23тест'!K52</f>
        <v>0</v>
      </c>
      <c r="AA61" s="173">
        <f>'[1]24тест'!K52</f>
        <v>0</v>
      </c>
      <c r="AB61" s="173">
        <f>'[1]25тест'!K52</f>
        <v>0</v>
      </c>
      <c r="AC61" s="174">
        <f t="shared" si="1"/>
        <v>61.75</v>
      </c>
      <c r="AD61" s="162">
        <f t="shared" si="2"/>
        <v>4</v>
      </c>
      <c r="AE61" s="175">
        <f t="shared" si="10"/>
        <v>1</v>
      </c>
      <c r="AF61" s="175">
        <f t="shared" si="10"/>
        <v>1</v>
      </c>
      <c r="AG61" s="175" t="str">
        <f t="shared" si="10"/>
        <v xml:space="preserve"> </v>
      </c>
      <c r="AH61" s="175">
        <f t="shared" si="10"/>
        <v>1</v>
      </c>
      <c r="AI61" s="175">
        <f t="shared" si="9"/>
        <v>1</v>
      </c>
      <c r="AJ61" s="175" t="str">
        <f t="shared" si="9"/>
        <v xml:space="preserve"> </v>
      </c>
      <c r="AK61" s="175" t="str">
        <f t="shared" si="9"/>
        <v xml:space="preserve"> </v>
      </c>
      <c r="AL61" s="175" t="str">
        <f t="shared" si="9"/>
        <v xml:space="preserve"> </v>
      </c>
      <c r="AM61" s="175" t="str">
        <f t="shared" si="9"/>
        <v xml:space="preserve"> </v>
      </c>
      <c r="AN61" s="175" t="str">
        <f t="shared" si="9"/>
        <v xml:space="preserve"> </v>
      </c>
      <c r="AO61" s="175" t="str">
        <f t="shared" si="9"/>
        <v xml:space="preserve"> </v>
      </c>
      <c r="AP61" s="175" t="str">
        <f t="shared" si="9"/>
        <v xml:space="preserve"> </v>
      </c>
      <c r="AQ61" s="175" t="str">
        <f t="shared" si="9"/>
        <v xml:space="preserve"> </v>
      </c>
      <c r="AR61" s="175" t="str">
        <f t="shared" si="9"/>
        <v xml:space="preserve"> </v>
      </c>
      <c r="AS61" s="175" t="str">
        <f t="shared" si="9"/>
        <v xml:space="preserve"> </v>
      </c>
      <c r="AT61" s="175" t="str">
        <f t="shared" si="9"/>
        <v xml:space="preserve"> </v>
      </c>
      <c r="AU61" s="175" t="str">
        <f t="shared" si="7"/>
        <v xml:space="preserve"> </v>
      </c>
      <c r="AV61" s="175" t="str">
        <f t="shared" si="7"/>
        <v xml:space="preserve"> </v>
      </c>
      <c r="AW61" s="175" t="str">
        <f t="shared" si="7"/>
        <v xml:space="preserve"> </v>
      </c>
      <c r="AX61" s="175" t="str">
        <f t="shared" si="7"/>
        <v xml:space="preserve"> </v>
      </c>
      <c r="AY61" s="175" t="str">
        <f t="shared" si="6"/>
        <v xml:space="preserve"> </v>
      </c>
      <c r="AZ61" s="175" t="str">
        <f t="shared" si="4"/>
        <v xml:space="preserve"> </v>
      </c>
      <c r="BA61" s="175" t="str">
        <f t="shared" si="4"/>
        <v xml:space="preserve"> </v>
      </c>
      <c r="BB61" s="175" t="str">
        <f t="shared" si="4"/>
        <v xml:space="preserve"> </v>
      </c>
      <c r="BC61" s="175" t="str">
        <f t="shared" si="4"/>
        <v xml:space="preserve"> </v>
      </c>
    </row>
    <row r="62" spans="1:55" s="3" customFormat="1" ht="15.75" hidden="1" customHeight="1" x14ac:dyDescent="0.2">
      <c r="A62" s="170">
        <f>'[1]Впишите фамилии!'!E78</f>
        <v>19</v>
      </c>
      <c r="B62" s="170" t="str">
        <f>'[1]Впишите фамилии!'!F78</f>
        <v>б</v>
      </c>
      <c r="C62" s="179" t="str">
        <f>'[1]Впишите фамилии!'!G78</f>
        <v xml:space="preserve">Цыздоев Ибраим </v>
      </c>
      <c r="D62" s="170">
        <f>'[1]18.09'!K53</f>
        <v>0</v>
      </c>
      <c r="E62" s="170">
        <f>'[1]6.10'!K53</f>
        <v>48</v>
      </c>
      <c r="F62" s="170">
        <f>'[1]22.10'!K53</f>
        <v>45</v>
      </c>
      <c r="G62" s="170">
        <f>'[1]28.11'!K53</f>
        <v>70</v>
      </c>
      <c r="H62" s="170">
        <f>'[1]10.12'!K53</f>
        <v>39</v>
      </c>
      <c r="I62" s="173">
        <f>'[1]6тест'!K53</f>
        <v>0</v>
      </c>
      <c r="J62" s="173">
        <f>'[1]7тест'!K53</f>
        <v>0</v>
      </c>
      <c r="K62" s="173">
        <f>'[1]8тест'!K53</f>
        <v>0</v>
      </c>
      <c r="L62" s="173">
        <f>'[1]9тест'!K53</f>
        <v>0</v>
      </c>
      <c r="M62" s="173">
        <f>'[1]10тест'!K53</f>
        <v>0</v>
      </c>
      <c r="N62" s="173">
        <f>'[1]11тест'!K53</f>
        <v>0</v>
      </c>
      <c r="O62" s="173">
        <f>'[1]12тест'!K53</f>
        <v>0</v>
      </c>
      <c r="P62" s="173">
        <f>'[1]13тест'!K53</f>
        <v>0</v>
      </c>
      <c r="Q62" s="173">
        <f>'[1]14тест'!K53</f>
        <v>0</v>
      </c>
      <c r="R62" s="173">
        <f>'[1]15тест'!K53</f>
        <v>0</v>
      </c>
      <c r="S62" s="173">
        <f>'[1]16тест'!K53</f>
        <v>0</v>
      </c>
      <c r="T62" s="173">
        <f>'[1]17тест'!K53</f>
        <v>0</v>
      </c>
      <c r="U62" s="173">
        <f>'[1]18тест'!K53</f>
        <v>0</v>
      </c>
      <c r="V62" s="173">
        <f>'[1]19тест'!K53</f>
        <v>0</v>
      </c>
      <c r="W62" s="173">
        <f>'[1]20тест'!K53</f>
        <v>0</v>
      </c>
      <c r="X62" s="173">
        <f>'[1]21тест'!K53</f>
        <v>0</v>
      </c>
      <c r="Y62" s="173">
        <f>'[1]22тест'!K53</f>
        <v>0</v>
      </c>
      <c r="Z62" s="173">
        <f>'[1]23тест'!K53</f>
        <v>0</v>
      </c>
      <c r="AA62" s="173">
        <f>'[1]24тест'!K53</f>
        <v>0</v>
      </c>
      <c r="AB62" s="173">
        <f>'[1]25тест'!K53</f>
        <v>0</v>
      </c>
      <c r="AC62" s="174">
        <f t="shared" si="1"/>
        <v>50.5</v>
      </c>
      <c r="AD62" s="162">
        <f t="shared" si="2"/>
        <v>4</v>
      </c>
      <c r="AE62" s="175" t="str">
        <f t="shared" si="10"/>
        <v xml:space="preserve"> </v>
      </c>
      <c r="AF62" s="175">
        <f t="shared" si="10"/>
        <v>1</v>
      </c>
      <c r="AG62" s="175">
        <f t="shared" si="10"/>
        <v>1</v>
      </c>
      <c r="AH62" s="175">
        <f t="shared" si="10"/>
        <v>1</v>
      </c>
      <c r="AI62" s="175">
        <f t="shared" si="9"/>
        <v>1</v>
      </c>
      <c r="AJ62" s="175" t="str">
        <f t="shared" si="9"/>
        <v xml:space="preserve"> </v>
      </c>
      <c r="AK62" s="175" t="str">
        <f t="shared" si="9"/>
        <v xml:space="preserve"> </v>
      </c>
      <c r="AL62" s="175" t="str">
        <f t="shared" si="9"/>
        <v xml:space="preserve"> </v>
      </c>
      <c r="AM62" s="175" t="str">
        <f t="shared" si="9"/>
        <v xml:space="preserve"> </v>
      </c>
      <c r="AN62" s="175" t="str">
        <f t="shared" si="9"/>
        <v xml:space="preserve"> </v>
      </c>
      <c r="AO62" s="175" t="str">
        <f t="shared" si="9"/>
        <v xml:space="preserve"> </v>
      </c>
      <c r="AP62" s="175" t="str">
        <f t="shared" si="9"/>
        <v xml:space="preserve"> </v>
      </c>
      <c r="AQ62" s="175" t="str">
        <f t="shared" si="9"/>
        <v xml:space="preserve"> </v>
      </c>
      <c r="AR62" s="175" t="str">
        <f t="shared" si="9"/>
        <v xml:space="preserve"> </v>
      </c>
      <c r="AS62" s="175" t="str">
        <f t="shared" si="9"/>
        <v xml:space="preserve"> </v>
      </c>
      <c r="AT62" s="175" t="str">
        <f t="shared" si="9"/>
        <v xml:space="preserve"> </v>
      </c>
      <c r="AU62" s="175" t="str">
        <f t="shared" si="7"/>
        <v xml:space="preserve"> </v>
      </c>
      <c r="AV62" s="175" t="str">
        <f t="shared" si="7"/>
        <v xml:space="preserve"> </v>
      </c>
      <c r="AW62" s="175" t="str">
        <f t="shared" si="7"/>
        <v xml:space="preserve"> </v>
      </c>
      <c r="AX62" s="175" t="str">
        <f t="shared" si="7"/>
        <v xml:space="preserve"> </v>
      </c>
      <c r="AY62" s="175" t="str">
        <f t="shared" si="6"/>
        <v xml:space="preserve"> </v>
      </c>
      <c r="AZ62" s="175" t="str">
        <f t="shared" si="4"/>
        <v xml:space="preserve"> </v>
      </c>
      <c r="BA62" s="175" t="str">
        <f t="shared" si="4"/>
        <v xml:space="preserve"> </v>
      </c>
      <c r="BB62" s="175" t="str">
        <f t="shared" si="4"/>
        <v xml:space="preserve"> </v>
      </c>
      <c r="BC62" s="175" t="str">
        <f t="shared" si="4"/>
        <v xml:space="preserve"> </v>
      </c>
    </row>
    <row r="63" spans="1:55" s="3" customFormat="1" ht="15.75" hidden="1" customHeight="1" x14ac:dyDescent="0.2">
      <c r="A63" s="170">
        <f>'[1]Впишите фамилии!'!E79</f>
        <v>20</v>
      </c>
      <c r="B63" s="170" t="str">
        <f>'[1]Впишите фамилии!'!F79</f>
        <v>б</v>
      </c>
      <c r="C63" s="179" t="str">
        <f>'[1]Впишите фамилии!'!G79</f>
        <v xml:space="preserve">Щукина Валерия </v>
      </c>
      <c r="D63" s="170">
        <f>'[1]18.09'!K54</f>
        <v>0</v>
      </c>
      <c r="E63" s="170">
        <f>'[1]6.10'!K54</f>
        <v>68</v>
      </c>
      <c r="F63" s="170">
        <f>'[1]22.10'!K54</f>
        <v>58</v>
      </c>
      <c r="G63" s="170">
        <f>'[1]28.11'!K54</f>
        <v>72</v>
      </c>
      <c r="H63" s="170">
        <f>'[1]10.12'!K54</f>
        <v>48</v>
      </c>
      <c r="I63" s="173">
        <f>'[1]6тест'!K54</f>
        <v>0</v>
      </c>
      <c r="J63" s="173">
        <f>'[1]7тест'!K54</f>
        <v>0</v>
      </c>
      <c r="K63" s="173">
        <f>'[1]8тест'!K54</f>
        <v>0</v>
      </c>
      <c r="L63" s="173">
        <f>'[1]9тест'!K54</f>
        <v>0</v>
      </c>
      <c r="M63" s="173">
        <f>'[1]10тест'!K54</f>
        <v>0</v>
      </c>
      <c r="N63" s="173">
        <f>'[1]11тест'!K54</f>
        <v>0</v>
      </c>
      <c r="O63" s="173">
        <f>'[1]12тест'!K54</f>
        <v>0</v>
      </c>
      <c r="P63" s="173">
        <f>'[1]13тест'!K54</f>
        <v>0</v>
      </c>
      <c r="Q63" s="173">
        <f>'[1]14тест'!K54</f>
        <v>0</v>
      </c>
      <c r="R63" s="173">
        <f>'[1]15тест'!K54</f>
        <v>0</v>
      </c>
      <c r="S63" s="173">
        <f>'[1]16тест'!K54</f>
        <v>0</v>
      </c>
      <c r="T63" s="173">
        <f>'[1]17тест'!K54</f>
        <v>0</v>
      </c>
      <c r="U63" s="173">
        <f>'[1]18тест'!K54</f>
        <v>0</v>
      </c>
      <c r="V63" s="173">
        <f>'[1]19тест'!K54</f>
        <v>0</v>
      </c>
      <c r="W63" s="173">
        <f>'[1]20тест'!K54</f>
        <v>0</v>
      </c>
      <c r="X63" s="173">
        <f>'[1]21тест'!K54</f>
        <v>0</v>
      </c>
      <c r="Y63" s="173">
        <f>'[1]22тест'!K54</f>
        <v>0</v>
      </c>
      <c r="Z63" s="173">
        <f>'[1]23тест'!K54</f>
        <v>0</v>
      </c>
      <c r="AA63" s="173">
        <f>'[1]24тест'!K54</f>
        <v>0</v>
      </c>
      <c r="AB63" s="173">
        <f>'[1]25тест'!K54</f>
        <v>0</v>
      </c>
      <c r="AC63" s="174">
        <f t="shared" si="1"/>
        <v>61.5</v>
      </c>
      <c r="AD63" s="162">
        <f t="shared" si="2"/>
        <v>4</v>
      </c>
      <c r="AE63" s="175" t="str">
        <f t="shared" si="10"/>
        <v xml:space="preserve"> </v>
      </c>
      <c r="AF63" s="175">
        <f t="shared" si="10"/>
        <v>1</v>
      </c>
      <c r="AG63" s="175">
        <f t="shared" si="10"/>
        <v>1</v>
      </c>
      <c r="AH63" s="175">
        <f t="shared" si="10"/>
        <v>1</v>
      </c>
      <c r="AI63" s="175">
        <f t="shared" si="9"/>
        <v>1</v>
      </c>
      <c r="AJ63" s="175" t="str">
        <f t="shared" si="9"/>
        <v xml:space="preserve"> </v>
      </c>
      <c r="AK63" s="175" t="str">
        <f t="shared" si="9"/>
        <v xml:space="preserve"> </v>
      </c>
      <c r="AL63" s="175" t="str">
        <f t="shared" si="9"/>
        <v xml:space="preserve"> </v>
      </c>
      <c r="AM63" s="175" t="str">
        <f t="shared" si="9"/>
        <v xml:space="preserve"> </v>
      </c>
      <c r="AN63" s="175" t="str">
        <f t="shared" si="9"/>
        <v xml:space="preserve"> </v>
      </c>
      <c r="AO63" s="175" t="str">
        <f t="shared" si="9"/>
        <v xml:space="preserve"> </v>
      </c>
      <c r="AP63" s="175" t="str">
        <f t="shared" si="9"/>
        <v xml:space="preserve"> </v>
      </c>
      <c r="AQ63" s="175" t="str">
        <f t="shared" si="9"/>
        <v xml:space="preserve"> </v>
      </c>
      <c r="AR63" s="175" t="str">
        <f t="shared" si="9"/>
        <v xml:space="preserve"> </v>
      </c>
      <c r="AS63" s="175" t="str">
        <f t="shared" si="9"/>
        <v xml:space="preserve"> </v>
      </c>
      <c r="AT63" s="175" t="str">
        <f t="shared" si="9"/>
        <v xml:space="preserve"> </v>
      </c>
      <c r="AU63" s="175" t="str">
        <f t="shared" si="7"/>
        <v xml:space="preserve"> </v>
      </c>
      <c r="AV63" s="175" t="str">
        <f t="shared" si="7"/>
        <v xml:space="preserve"> </v>
      </c>
      <c r="AW63" s="175" t="str">
        <f t="shared" si="7"/>
        <v xml:space="preserve"> </v>
      </c>
      <c r="AX63" s="175" t="str">
        <f t="shared" si="7"/>
        <v xml:space="preserve"> </v>
      </c>
      <c r="AY63" s="175" t="str">
        <f t="shared" si="6"/>
        <v xml:space="preserve"> </v>
      </c>
      <c r="AZ63" s="175" t="str">
        <f t="shared" si="4"/>
        <v xml:space="preserve"> </v>
      </c>
      <c r="BA63" s="175" t="str">
        <f t="shared" si="4"/>
        <v xml:space="preserve"> </v>
      </c>
      <c r="BB63" s="175" t="str">
        <f t="shared" si="4"/>
        <v xml:space="preserve"> </v>
      </c>
      <c r="BC63" s="175" t="str">
        <f t="shared" si="4"/>
        <v xml:space="preserve"> </v>
      </c>
    </row>
    <row r="64" spans="1:55" s="3" customFormat="1" ht="15.75" hidden="1" customHeight="1" x14ac:dyDescent="0.2">
      <c r="A64" s="170">
        <f>'[1]Впишите фамилии!'!E80</f>
        <v>0</v>
      </c>
      <c r="B64" s="170">
        <f>'[1]Впишите фамилии!'!F80</f>
        <v>0</v>
      </c>
      <c r="C64" s="179">
        <f>'[1]Впишите фамилии!'!G80</f>
        <v>0</v>
      </c>
      <c r="D64" s="170">
        <f>'[1]18.09'!K55</f>
        <v>0</v>
      </c>
      <c r="E64" s="170">
        <f>'[1]6.10'!K55</f>
        <v>0</v>
      </c>
      <c r="F64" s="170">
        <f>'[1]22.10'!K55</f>
        <v>0</v>
      </c>
      <c r="G64" s="170">
        <f>'[1]28.11'!K55</f>
        <v>0</v>
      </c>
      <c r="H64" s="170">
        <f>'[1]10.12'!K55</f>
        <v>0</v>
      </c>
      <c r="I64" s="173">
        <f>'[1]6тест'!K55</f>
        <v>0</v>
      </c>
      <c r="J64" s="173">
        <f>'[1]7тест'!K55</f>
        <v>0</v>
      </c>
      <c r="K64" s="173">
        <f>'[1]8тест'!K55</f>
        <v>0</v>
      </c>
      <c r="L64" s="173">
        <f>'[1]9тест'!K55</f>
        <v>0</v>
      </c>
      <c r="M64" s="173">
        <f>'[1]10тест'!K55</f>
        <v>0</v>
      </c>
      <c r="N64" s="173">
        <f>'[1]11тест'!K55</f>
        <v>0</v>
      </c>
      <c r="O64" s="173">
        <f>'[1]12тест'!K55</f>
        <v>0</v>
      </c>
      <c r="P64" s="173">
        <f>'[1]13тест'!K55</f>
        <v>0</v>
      </c>
      <c r="Q64" s="173">
        <f>'[1]14тест'!K55</f>
        <v>0</v>
      </c>
      <c r="R64" s="173">
        <f>'[1]15тест'!K55</f>
        <v>0</v>
      </c>
      <c r="S64" s="173">
        <f>'[1]16тест'!K55</f>
        <v>0</v>
      </c>
      <c r="T64" s="173">
        <f>'[1]17тест'!K55</f>
        <v>0</v>
      </c>
      <c r="U64" s="173">
        <f>'[1]18тест'!K55</f>
        <v>0</v>
      </c>
      <c r="V64" s="173">
        <f>'[1]19тест'!K55</f>
        <v>0</v>
      </c>
      <c r="W64" s="173">
        <f>'[1]20тест'!K55</f>
        <v>0</v>
      </c>
      <c r="X64" s="173">
        <f>'[1]21тест'!K55</f>
        <v>0</v>
      </c>
      <c r="Y64" s="173">
        <f>'[1]22тест'!K55</f>
        <v>0</v>
      </c>
      <c r="Z64" s="173">
        <f>'[1]23тест'!K55</f>
        <v>0</v>
      </c>
      <c r="AA64" s="173">
        <f>'[1]24тест'!K55</f>
        <v>0</v>
      </c>
      <c r="AB64" s="173">
        <f>'[1]25тест'!K55</f>
        <v>0</v>
      </c>
      <c r="AC64" s="174" t="e">
        <f t="shared" si="1"/>
        <v>#DIV/0!</v>
      </c>
      <c r="AD64" s="162">
        <f t="shared" si="2"/>
        <v>0</v>
      </c>
      <c r="AE64" s="175" t="str">
        <f t="shared" si="10"/>
        <v xml:space="preserve"> </v>
      </c>
      <c r="AF64" s="175" t="str">
        <f t="shared" si="10"/>
        <v xml:space="preserve"> </v>
      </c>
      <c r="AG64" s="175" t="str">
        <f t="shared" si="10"/>
        <v xml:space="preserve"> </v>
      </c>
      <c r="AH64" s="175" t="str">
        <f t="shared" si="10"/>
        <v xml:space="preserve"> </v>
      </c>
      <c r="AI64" s="175" t="str">
        <f t="shared" si="9"/>
        <v xml:space="preserve"> </v>
      </c>
      <c r="AJ64" s="175" t="str">
        <f t="shared" si="9"/>
        <v xml:space="preserve"> </v>
      </c>
      <c r="AK64" s="175" t="str">
        <f t="shared" si="9"/>
        <v xml:space="preserve"> </v>
      </c>
      <c r="AL64" s="175" t="str">
        <f t="shared" si="9"/>
        <v xml:space="preserve"> </v>
      </c>
      <c r="AM64" s="175" t="str">
        <f t="shared" si="9"/>
        <v xml:space="preserve"> </v>
      </c>
      <c r="AN64" s="175" t="str">
        <f t="shared" si="9"/>
        <v xml:space="preserve"> </v>
      </c>
      <c r="AO64" s="175" t="str">
        <f t="shared" si="9"/>
        <v xml:space="preserve"> </v>
      </c>
      <c r="AP64" s="175" t="str">
        <f t="shared" si="9"/>
        <v xml:space="preserve"> </v>
      </c>
      <c r="AQ64" s="175" t="str">
        <f t="shared" si="9"/>
        <v xml:space="preserve"> </v>
      </c>
      <c r="AR64" s="175" t="str">
        <f t="shared" si="9"/>
        <v xml:space="preserve"> </v>
      </c>
      <c r="AS64" s="175" t="str">
        <f t="shared" si="9"/>
        <v xml:space="preserve"> </v>
      </c>
      <c r="AT64" s="175" t="str">
        <f t="shared" si="9"/>
        <v xml:space="preserve"> </v>
      </c>
      <c r="AU64" s="175" t="str">
        <f t="shared" si="7"/>
        <v xml:space="preserve"> </v>
      </c>
      <c r="AV64" s="175" t="str">
        <f t="shared" si="7"/>
        <v xml:space="preserve"> </v>
      </c>
      <c r="AW64" s="175" t="str">
        <f t="shared" si="7"/>
        <v xml:space="preserve"> </v>
      </c>
      <c r="AX64" s="175" t="str">
        <f t="shared" si="7"/>
        <v xml:space="preserve"> </v>
      </c>
      <c r="AY64" s="175" t="str">
        <f t="shared" si="6"/>
        <v xml:space="preserve"> </v>
      </c>
      <c r="AZ64" s="175" t="str">
        <f t="shared" si="4"/>
        <v xml:space="preserve"> </v>
      </c>
      <c r="BA64" s="175" t="str">
        <f t="shared" si="4"/>
        <v xml:space="preserve"> </v>
      </c>
      <c r="BB64" s="175" t="str">
        <f t="shared" si="4"/>
        <v xml:space="preserve"> </v>
      </c>
      <c r="BC64" s="175" t="str">
        <f t="shared" si="4"/>
        <v xml:space="preserve"> </v>
      </c>
    </row>
    <row r="65" spans="1:55" s="3" customFormat="1" ht="15.75" hidden="1" customHeight="1" x14ac:dyDescent="0.2">
      <c r="A65" s="170">
        <f>'[1]Впишите фамилии!'!E81</f>
        <v>0</v>
      </c>
      <c r="B65" s="170">
        <f>'[1]Впишите фамилии!'!F81</f>
        <v>0</v>
      </c>
      <c r="C65" s="179">
        <f>'[1]Впишите фамилии!'!G81</f>
        <v>0</v>
      </c>
      <c r="D65" s="170">
        <f>'[1]18.09'!K56</f>
        <v>0</v>
      </c>
      <c r="E65" s="170">
        <f>'[1]6.10'!K56</f>
        <v>0</v>
      </c>
      <c r="F65" s="170">
        <f>'[1]22.10'!K56</f>
        <v>0</v>
      </c>
      <c r="G65" s="170">
        <f>'[1]28.11'!K56</f>
        <v>0</v>
      </c>
      <c r="H65" s="170">
        <f>'[1]10.12'!K56</f>
        <v>0</v>
      </c>
      <c r="I65" s="173">
        <f>'[1]6тест'!K56</f>
        <v>0</v>
      </c>
      <c r="J65" s="173">
        <f>'[1]7тест'!K56</f>
        <v>0</v>
      </c>
      <c r="K65" s="173">
        <f>'[1]8тест'!K56</f>
        <v>0</v>
      </c>
      <c r="L65" s="173">
        <f>'[1]9тест'!K56</f>
        <v>0</v>
      </c>
      <c r="M65" s="173">
        <f>'[1]10тест'!K56</f>
        <v>0</v>
      </c>
      <c r="N65" s="173">
        <f>'[1]11тест'!K56</f>
        <v>0</v>
      </c>
      <c r="O65" s="173">
        <f>'[1]12тест'!K56</f>
        <v>0</v>
      </c>
      <c r="P65" s="173">
        <f>'[1]13тест'!K56</f>
        <v>0</v>
      </c>
      <c r="Q65" s="173">
        <f>'[1]14тест'!K56</f>
        <v>0</v>
      </c>
      <c r="R65" s="173">
        <f>'[1]15тест'!K56</f>
        <v>0</v>
      </c>
      <c r="S65" s="173">
        <f>'[1]16тест'!K56</f>
        <v>0</v>
      </c>
      <c r="T65" s="173">
        <f>'[1]17тест'!K56</f>
        <v>0</v>
      </c>
      <c r="U65" s="173">
        <f>'[1]18тест'!K56</f>
        <v>0</v>
      </c>
      <c r="V65" s="173">
        <f>'[1]19тест'!K56</f>
        <v>0</v>
      </c>
      <c r="W65" s="173">
        <f>'[1]20тест'!K56</f>
        <v>0</v>
      </c>
      <c r="X65" s="173">
        <f>'[1]21тест'!K56</f>
        <v>0</v>
      </c>
      <c r="Y65" s="173">
        <f>'[1]22тест'!K56</f>
        <v>0</v>
      </c>
      <c r="Z65" s="173">
        <f>'[1]23тест'!K56</f>
        <v>0</v>
      </c>
      <c r="AA65" s="173">
        <f>'[1]24тест'!K56</f>
        <v>0</v>
      </c>
      <c r="AB65" s="173">
        <f>'[1]25тест'!K56</f>
        <v>0</v>
      </c>
      <c r="AC65" s="174" t="e">
        <f t="shared" si="1"/>
        <v>#DIV/0!</v>
      </c>
      <c r="AD65" s="162">
        <f t="shared" si="2"/>
        <v>0</v>
      </c>
      <c r="AE65" s="175" t="str">
        <f t="shared" si="10"/>
        <v xml:space="preserve"> </v>
      </c>
      <c r="AF65" s="175" t="str">
        <f t="shared" si="10"/>
        <v xml:space="preserve"> </v>
      </c>
      <c r="AG65" s="175" t="str">
        <f t="shared" si="10"/>
        <v xml:space="preserve"> </v>
      </c>
      <c r="AH65" s="175" t="str">
        <f t="shared" si="10"/>
        <v xml:space="preserve"> </v>
      </c>
      <c r="AI65" s="175" t="str">
        <f t="shared" si="9"/>
        <v xml:space="preserve"> </v>
      </c>
      <c r="AJ65" s="175" t="str">
        <f t="shared" si="9"/>
        <v xml:space="preserve"> </v>
      </c>
      <c r="AK65" s="175" t="str">
        <f t="shared" si="9"/>
        <v xml:space="preserve"> </v>
      </c>
      <c r="AL65" s="175" t="str">
        <f t="shared" si="9"/>
        <v xml:space="preserve"> </v>
      </c>
      <c r="AM65" s="175" t="str">
        <f t="shared" si="9"/>
        <v xml:space="preserve"> </v>
      </c>
      <c r="AN65" s="175" t="str">
        <f t="shared" si="9"/>
        <v xml:space="preserve"> </v>
      </c>
      <c r="AO65" s="175" t="str">
        <f t="shared" si="9"/>
        <v xml:space="preserve"> </v>
      </c>
      <c r="AP65" s="175" t="str">
        <f t="shared" si="9"/>
        <v xml:space="preserve"> </v>
      </c>
      <c r="AQ65" s="175" t="str">
        <f t="shared" si="9"/>
        <v xml:space="preserve"> </v>
      </c>
      <c r="AR65" s="175" t="str">
        <f t="shared" si="9"/>
        <v xml:space="preserve"> </v>
      </c>
      <c r="AS65" s="175" t="str">
        <f t="shared" si="9"/>
        <v xml:space="preserve"> </v>
      </c>
      <c r="AT65" s="175" t="str">
        <f t="shared" si="9"/>
        <v xml:space="preserve"> </v>
      </c>
      <c r="AU65" s="175" t="str">
        <f t="shared" si="7"/>
        <v xml:space="preserve"> </v>
      </c>
      <c r="AV65" s="175" t="str">
        <f t="shared" si="7"/>
        <v xml:space="preserve"> </v>
      </c>
      <c r="AW65" s="175" t="str">
        <f t="shared" si="7"/>
        <v xml:space="preserve"> </v>
      </c>
      <c r="AX65" s="175" t="str">
        <f t="shared" si="7"/>
        <v xml:space="preserve"> </v>
      </c>
      <c r="AY65" s="175" t="str">
        <f t="shared" si="6"/>
        <v xml:space="preserve"> </v>
      </c>
      <c r="AZ65" s="175" t="str">
        <f t="shared" si="4"/>
        <v xml:space="preserve"> </v>
      </c>
      <c r="BA65" s="175" t="str">
        <f t="shared" si="4"/>
        <v xml:space="preserve"> </v>
      </c>
      <c r="BB65" s="175" t="str">
        <f t="shared" si="4"/>
        <v xml:space="preserve"> </v>
      </c>
      <c r="BC65" s="175" t="str">
        <f t="shared" si="4"/>
        <v xml:space="preserve"> </v>
      </c>
    </row>
    <row r="66" spans="1:55" s="3" customFormat="1" ht="15.75" hidden="1" customHeight="1" x14ac:dyDescent="0.2">
      <c r="A66" s="170">
        <f>'[1]Впишите фамилии!'!E82</f>
        <v>0</v>
      </c>
      <c r="B66" s="170">
        <f>'[1]Впишите фамилии!'!F82</f>
        <v>0</v>
      </c>
      <c r="C66" s="179">
        <f>'[1]Впишите фамилии!'!G82</f>
        <v>0</v>
      </c>
      <c r="D66" s="170">
        <f>'[1]18.09'!K57</f>
        <v>0</v>
      </c>
      <c r="E66" s="170">
        <f>'[1]6.10'!K57</f>
        <v>0</v>
      </c>
      <c r="F66" s="170">
        <f>'[1]22.10'!K57</f>
        <v>0</v>
      </c>
      <c r="G66" s="170">
        <f>'[1]28.11'!K57</f>
        <v>0</v>
      </c>
      <c r="H66" s="170">
        <f>'[1]10.12'!K57</f>
        <v>0</v>
      </c>
      <c r="I66" s="173">
        <f>'[1]6тест'!K57</f>
        <v>0</v>
      </c>
      <c r="J66" s="173">
        <f>'[1]7тест'!K57</f>
        <v>0</v>
      </c>
      <c r="K66" s="173">
        <f>'[1]8тест'!K57</f>
        <v>0</v>
      </c>
      <c r="L66" s="173">
        <f>'[1]9тест'!K57</f>
        <v>0</v>
      </c>
      <c r="M66" s="173">
        <f>'[1]10тест'!K57</f>
        <v>0</v>
      </c>
      <c r="N66" s="173">
        <f>'[1]11тест'!K57</f>
        <v>0</v>
      </c>
      <c r="O66" s="173">
        <f>'[1]12тест'!K57</f>
        <v>0</v>
      </c>
      <c r="P66" s="173">
        <f>'[1]13тест'!K57</f>
        <v>0</v>
      </c>
      <c r="Q66" s="173">
        <f>'[1]14тест'!K57</f>
        <v>0</v>
      </c>
      <c r="R66" s="173">
        <f>'[1]15тест'!K57</f>
        <v>0</v>
      </c>
      <c r="S66" s="173">
        <f>'[1]16тест'!K57</f>
        <v>0</v>
      </c>
      <c r="T66" s="173">
        <f>'[1]17тест'!K57</f>
        <v>0</v>
      </c>
      <c r="U66" s="173">
        <f>'[1]18тест'!K57</f>
        <v>0</v>
      </c>
      <c r="V66" s="173">
        <f>'[1]19тест'!K57</f>
        <v>0</v>
      </c>
      <c r="W66" s="173">
        <f>'[1]20тест'!K57</f>
        <v>0</v>
      </c>
      <c r="X66" s="173">
        <f>'[1]21тест'!K57</f>
        <v>0</v>
      </c>
      <c r="Y66" s="173">
        <f>'[1]22тест'!K57</f>
        <v>0</v>
      </c>
      <c r="Z66" s="173">
        <f>'[1]23тест'!K57</f>
        <v>0</v>
      </c>
      <c r="AA66" s="173">
        <f>'[1]24тест'!K57</f>
        <v>0</v>
      </c>
      <c r="AB66" s="173">
        <f>'[1]25тест'!K57</f>
        <v>0</v>
      </c>
      <c r="AC66" s="174" t="e">
        <f t="shared" si="1"/>
        <v>#DIV/0!</v>
      </c>
      <c r="AD66" s="162">
        <f t="shared" si="2"/>
        <v>0</v>
      </c>
      <c r="AE66" s="175" t="str">
        <f t="shared" si="10"/>
        <v xml:space="preserve"> </v>
      </c>
      <c r="AF66" s="175" t="str">
        <f t="shared" si="10"/>
        <v xml:space="preserve"> </v>
      </c>
      <c r="AG66" s="175" t="str">
        <f t="shared" si="10"/>
        <v xml:space="preserve"> </v>
      </c>
      <c r="AH66" s="175" t="str">
        <f t="shared" si="10"/>
        <v xml:space="preserve"> </v>
      </c>
      <c r="AI66" s="175" t="str">
        <f t="shared" si="9"/>
        <v xml:space="preserve"> </v>
      </c>
      <c r="AJ66" s="175" t="str">
        <f t="shared" si="9"/>
        <v xml:space="preserve"> </v>
      </c>
      <c r="AK66" s="175" t="str">
        <f t="shared" si="9"/>
        <v xml:space="preserve"> </v>
      </c>
      <c r="AL66" s="175" t="str">
        <f t="shared" si="9"/>
        <v xml:space="preserve"> </v>
      </c>
      <c r="AM66" s="175" t="str">
        <f t="shared" si="9"/>
        <v xml:space="preserve"> </v>
      </c>
      <c r="AN66" s="175" t="str">
        <f t="shared" si="9"/>
        <v xml:space="preserve"> </v>
      </c>
      <c r="AO66" s="175" t="str">
        <f t="shared" si="9"/>
        <v xml:space="preserve"> </v>
      </c>
      <c r="AP66" s="175" t="str">
        <f t="shared" si="9"/>
        <v xml:space="preserve"> </v>
      </c>
      <c r="AQ66" s="175" t="str">
        <f t="shared" si="9"/>
        <v xml:space="preserve"> </v>
      </c>
      <c r="AR66" s="175" t="str">
        <f t="shared" si="9"/>
        <v xml:space="preserve"> </v>
      </c>
      <c r="AS66" s="175" t="str">
        <f t="shared" si="9"/>
        <v xml:space="preserve"> </v>
      </c>
      <c r="AT66" s="175" t="str">
        <f t="shared" si="9"/>
        <v xml:space="preserve"> </v>
      </c>
      <c r="AU66" s="175" t="str">
        <f t="shared" si="7"/>
        <v xml:space="preserve"> </v>
      </c>
      <c r="AV66" s="175" t="str">
        <f t="shared" si="7"/>
        <v xml:space="preserve"> </v>
      </c>
      <c r="AW66" s="175" t="str">
        <f t="shared" si="7"/>
        <v xml:space="preserve"> </v>
      </c>
      <c r="AX66" s="175" t="str">
        <f t="shared" si="7"/>
        <v xml:space="preserve"> </v>
      </c>
      <c r="AY66" s="175" t="str">
        <f t="shared" si="6"/>
        <v xml:space="preserve"> </v>
      </c>
      <c r="AZ66" s="175" t="str">
        <f t="shared" si="4"/>
        <v xml:space="preserve"> </v>
      </c>
      <c r="BA66" s="175" t="str">
        <f t="shared" si="4"/>
        <v xml:space="preserve"> </v>
      </c>
      <c r="BB66" s="175" t="str">
        <f t="shared" si="4"/>
        <v xml:space="preserve"> </v>
      </c>
      <c r="BC66" s="175" t="str">
        <f t="shared" si="4"/>
        <v xml:space="preserve"> </v>
      </c>
    </row>
    <row r="67" spans="1:55" s="3" customFormat="1" ht="15.75" hidden="1" customHeight="1" x14ac:dyDescent="0.2">
      <c r="A67" s="170">
        <f>'[1]Впишите фамилии!'!E83</f>
        <v>0</v>
      </c>
      <c r="B67" s="170">
        <f>'[1]Впишите фамилии!'!F83</f>
        <v>0</v>
      </c>
      <c r="C67" s="179">
        <f>'[1]Впишите фамилии!'!G83</f>
        <v>0</v>
      </c>
      <c r="D67" s="170">
        <f>'[1]18.09'!K58</f>
        <v>0</v>
      </c>
      <c r="E67" s="170">
        <f>'[1]6.10'!K58</f>
        <v>0</v>
      </c>
      <c r="F67" s="170">
        <f>'[1]22.10'!K58</f>
        <v>0</v>
      </c>
      <c r="G67" s="170">
        <f>'[1]28.11'!K58</f>
        <v>0</v>
      </c>
      <c r="H67" s="170">
        <f>'[1]10.12'!K58</f>
        <v>0</v>
      </c>
      <c r="I67" s="173">
        <f>'[1]6тест'!K58</f>
        <v>0</v>
      </c>
      <c r="J67" s="173">
        <f>'[1]7тест'!K58</f>
        <v>0</v>
      </c>
      <c r="K67" s="173">
        <f>'[1]8тест'!K58</f>
        <v>0</v>
      </c>
      <c r="L67" s="173">
        <f>'[1]9тест'!K58</f>
        <v>0</v>
      </c>
      <c r="M67" s="173">
        <f>'[1]10тест'!K58</f>
        <v>0</v>
      </c>
      <c r="N67" s="173">
        <f>'[1]11тест'!K58</f>
        <v>0</v>
      </c>
      <c r="O67" s="173">
        <f>'[1]12тест'!K58</f>
        <v>0</v>
      </c>
      <c r="P67" s="173">
        <f>'[1]13тест'!K58</f>
        <v>0</v>
      </c>
      <c r="Q67" s="173">
        <f>'[1]14тест'!K58</f>
        <v>0</v>
      </c>
      <c r="R67" s="173">
        <f>'[1]15тест'!K58</f>
        <v>0</v>
      </c>
      <c r="S67" s="173">
        <f>'[1]16тест'!K58</f>
        <v>0</v>
      </c>
      <c r="T67" s="173">
        <f>'[1]17тест'!K58</f>
        <v>0</v>
      </c>
      <c r="U67" s="173">
        <f>'[1]18тест'!K58</f>
        <v>0</v>
      </c>
      <c r="V67" s="173">
        <f>'[1]19тест'!K58</f>
        <v>0</v>
      </c>
      <c r="W67" s="173">
        <f>'[1]20тест'!K58</f>
        <v>0</v>
      </c>
      <c r="X67" s="173">
        <f>'[1]21тест'!K58</f>
        <v>0</v>
      </c>
      <c r="Y67" s="173">
        <f>'[1]22тест'!K58</f>
        <v>0</v>
      </c>
      <c r="Z67" s="173">
        <f>'[1]23тест'!K58</f>
        <v>0</v>
      </c>
      <c r="AA67" s="173">
        <f>'[1]24тест'!K58</f>
        <v>0</v>
      </c>
      <c r="AB67" s="173">
        <f>'[1]25тест'!K58</f>
        <v>0</v>
      </c>
      <c r="AC67" s="174" t="e">
        <f t="shared" si="1"/>
        <v>#DIV/0!</v>
      </c>
      <c r="AD67" s="162">
        <f t="shared" si="2"/>
        <v>0</v>
      </c>
      <c r="AE67" s="175" t="str">
        <f t="shared" si="10"/>
        <v xml:space="preserve"> </v>
      </c>
      <c r="AF67" s="175" t="str">
        <f t="shared" si="10"/>
        <v xml:space="preserve"> </v>
      </c>
      <c r="AG67" s="175" t="str">
        <f t="shared" si="10"/>
        <v xml:space="preserve"> </v>
      </c>
      <c r="AH67" s="175" t="str">
        <f t="shared" si="10"/>
        <v xml:space="preserve"> </v>
      </c>
      <c r="AI67" s="175" t="str">
        <f t="shared" si="9"/>
        <v xml:space="preserve"> </v>
      </c>
      <c r="AJ67" s="175" t="str">
        <f t="shared" si="9"/>
        <v xml:space="preserve"> </v>
      </c>
      <c r="AK67" s="175" t="str">
        <f t="shared" si="9"/>
        <v xml:space="preserve"> </v>
      </c>
      <c r="AL67" s="175" t="str">
        <f t="shared" si="9"/>
        <v xml:space="preserve"> </v>
      </c>
      <c r="AM67" s="175" t="str">
        <f t="shared" si="9"/>
        <v xml:space="preserve"> </v>
      </c>
      <c r="AN67" s="175" t="str">
        <f t="shared" si="9"/>
        <v xml:space="preserve"> </v>
      </c>
      <c r="AO67" s="175" t="str">
        <f t="shared" si="9"/>
        <v xml:space="preserve"> </v>
      </c>
      <c r="AP67" s="175" t="str">
        <f t="shared" si="9"/>
        <v xml:space="preserve"> </v>
      </c>
      <c r="AQ67" s="175" t="str">
        <f t="shared" si="9"/>
        <v xml:space="preserve"> </v>
      </c>
      <c r="AR67" s="175" t="str">
        <f t="shared" si="9"/>
        <v xml:space="preserve"> </v>
      </c>
      <c r="AS67" s="175" t="str">
        <f t="shared" si="9"/>
        <v xml:space="preserve"> </v>
      </c>
      <c r="AT67" s="175" t="str">
        <f t="shared" si="9"/>
        <v xml:space="preserve"> </v>
      </c>
      <c r="AU67" s="175" t="str">
        <f t="shared" si="7"/>
        <v xml:space="preserve"> </v>
      </c>
      <c r="AV67" s="175" t="str">
        <f t="shared" si="7"/>
        <v xml:space="preserve"> </v>
      </c>
      <c r="AW67" s="175" t="str">
        <f t="shared" si="7"/>
        <v xml:space="preserve"> </v>
      </c>
      <c r="AX67" s="175" t="str">
        <f t="shared" si="7"/>
        <v xml:space="preserve"> </v>
      </c>
      <c r="AY67" s="175" t="str">
        <f t="shared" si="6"/>
        <v xml:space="preserve"> </v>
      </c>
      <c r="AZ67" s="175" t="str">
        <f t="shared" si="4"/>
        <v xml:space="preserve"> </v>
      </c>
      <c r="BA67" s="175" t="str">
        <f t="shared" si="4"/>
        <v xml:space="preserve"> </v>
      </c>
      <c r="BB67" s="175" t="str">
        <f t="shared" si="4"/>
        <v xml:space="preserve"> </v>
      </c>
      <c r="BC67" s="175" t="str">
        <f t="shared" si="4"/>
        <v xml:space="preserve"> </v>
      </c>
    </row>
    <row r="68" spans="1:55" s="3" customFormat="1" ht="15.75" hidden="1" customHeight="1" x14ac:dyDescent="0.2">
      <c r="A68" s="170">
        <f>'[1]Впишите фамилии!'!E84</f>
        <v>0</v>
      </c>
      <c r="B68" s="170">
        <f>'[1]Впишите фамилии!'!F84</f>
        <v>0</v>
      </c>
      <c r="C68" s="179">
        <f>'[1]Впишите фамилии!'!G84</f>
        <v>0</v>
      </c>
      <c r="D68" s="170">
        <f>'[1]18.09'!K59</f>
        <v>0</v>
      </c>
      <c r="E68" s="170">
        <f>'[1]6.10'!K59</f>
        <v>0</v>
      </c>
      <c r="F68" s="170">
        <f>'[1]22.10'!K59</f>
        <v>0</v>
      </c>
      <c r="G68" s="170">
        <f>'[1]28.11'!K59</f>
        <v>0</v>
      </c>
      <c r="H68" s="170">
        <f>'[1]10.12'!K59</f>
        <v>0</v>
      </c>
      <c r="I68" s="173">
        <f>'[1]6тест'!K59</f>
        <v>0</v>
      </c>
      <c r="J68" s="173">
        <f>'[1]7тест'!K59</f>
        <v>0</v>
      </c>
      <c r="K68" s="173">
        <f>'[1]8тест'!K59</f>
        <v>0</v>
      </c>
      <c r="L68" s="173">
        <f>'[1]9тест'!K59</f>
        <v>0</v>
      </c>
      <c r="M68" s="173">
        <f>'[1]10тест'!K59</f>
        <v>0</v>
      </c>
      <c r="N68" s="173">
        <f>'[1]11тест'!K59</f>
        <v>0</v>
      </c>
      <c r="O68" s="173">
        <f>'[1]12тест'!K59</f>
        <v>0</v>
      </c>
      <c r="P68" s="173">
        <f>'[1]13тест'!K59</f>
        <v>0</v>
      </c>
      <c r="Q68" s="173">
        <f>'[1]14тест'!K59</f>
        <v>0</v>
      </c>
      <c r="R68" s="173">
        <f>'[1]15тест'!K59</f>
        <v>0</v>
      </c>
      <c r="S68" s="173">
        <f>'[1]16тест'!K59</f>
        <v>0</v>
      </c>
      <c r="T68" s="173">
        <f>'[1]17тест'!K59</f>
        <v>0</v>
      </c>
      <c r="U68" s="173">
        <f>'[1]18тест'!K59</f>
        <v>0</v>
      </c>
      <c r="V68" s="173">
        <f>'[1]19тест'!K59</f>
        <v>0</v>
      </c>
      <c r="W68" s="173">
        <f>'[1]20тест'!K59</f>
        <v>0</v>
      </c>
      <c r="X68" s="173">
        <f>'[1]21тест'!K59</f>
        <v>0</v>
      </c>
      <c r="Y68" s="173">
        <f>'[1]22тест'!K59</f>
        <v>0</v>
      </c>
      <c r="Z68" s="173">
        <f>'[1]23тест'!K59</f>
        <v>0</v>
      </c>
      <c r="AA68" s="173">
        <f>'[1]24тест'!K59</f>
        <v>0</v>
      </c>
      <c r="AB68" s="173">
        <f>'[1]25тест'!K59</f>
        <v>0</v>
      </c>
      <c r="AC68" s="174" t="e">
        <f t="shared" si="1"/>
        <v>#DIV/0!</v>
      </c>
      <c r="AD68" s="162">
        <f t="shared" si="2"/>
        <v>0</v>
      </c>
      <c r="AE68" s="175" t="str">
        <f t="shared" si="10"/>
        <v xml:space="preserve"> </v>
      </c>
      <c r="AF68" s="175" t="str">
        <f t="shared" si="10"/>
        <v xml:space="preserve"> </v>
      </c>
      <c r="AG68" s="175" t="str">
        <f t="shared" si="10"/>
        <v xml:space="preserve"> </v>
      </c>
      <c r="AH68" s="175" t="str">
        <f t="shared" si="10"/>
        <v xml:space="preserve"> </v>
      </c>
      <c r="AI68" s="175" t="str">
        <f t="shared" si="9"/>
        <v xml:space="preserve"> </v>
      </c>
      <c r="AJ68" s="175" t="str">
        <f t="shared" si="9"/>
        <v xml:space="preserve"> </v>
      </c>
      <c r="AK68" s="175" t="str">
        <f t="shared" si="9"/>
        <v xml:space="preserve"> </v>
      </c>
      <c r="AL68" s="175" t="str">
        <f t="shared" si="9"/>
        <v xml:space="preserve"> </v>
      </c>
      <c r="AM68" s="175" t="str">
        <f t="shared" si="9"/>
        <v xml:space="preserve"> </v>
      </c>
      <c r="AN68" s="175" t="str">
        <f t="shared" si="9"/>
        <v xml:space="preserve"> </v>
      </c>
      <c r="AO68" s="175" t="str">
        <f t="shared" si="9"/>
        <v xml:space="preserve"> </v>
      </c>
      <c r="AP68" s="175" t="str">
        <f t="shared" si="9"/>
        <v xml:space="preserve"> </v>
      </c>
      <c r="AQ68" s="175" t="str">
        <f t="shared" si="9"/>
        <v xml:space="preserve"> </v>
      </c>
      <c r="AR68" s="175" t="str">
        <f t="shared" si="9"/>
        <v xml:space="preserve"> </v>
      </c>
      <c r="AS68" s="175" t="str">
        <f t="shared" si="9"/>
        <v xml:space="preserve"> </v>
      </c>
      <c r="AT68" s="175" t="str">
        <f t="shared" si="9"/>
        <v xml:space="preserve"> </v>
      </c>
      <c r="AU68" s="175" t="str">
        <f t="shared" si="7"/>
        <v xml:space="preserve"> </v>
      </c>
      <c r="AV68" s="175" t="str">
        <f t="shared" si="7"/>
        <v xml:space="preserve"> </v>
      </c>
      <c r="AW68" s="175" t="str">
        <f t="shared" si="7"/>
        <v xml:space="preserve"> </v>
      </c>
      <c r="AX68" s="175" t="str">
        <f t="shared" si="7"/>
        <v xml:space="preserve"> </v>
      </c>
      <c r="AY68" s="175" t="str">
        <f t="shared" si="6"/>
        <v xml:space="preserve"> </v>
      </c>
      <c r="AZ68" s="175" t="str">
        <f t="shared" si="4"/>
        <v xml:space="preserve"> </v>
      </c>
      <c r="BA68" s="175" t="str">
        <f t="shared" si="4"/>
        <v xml:space="preserve"> </v>
      </c>
      <c r="BB68" s="175" t="str">
        <f t="shared" si="4"/>
        <v xml:space="preserve"> </v>
      </c>
      <c r="BC68" s="175" t="str">
        <f t="shared" si="4"/>
        <v xml:space="preserve"> </v>
      </c>
    </row>
    <row r="69" spans="1:55" s="3" customFormat="1" ht="15.75" hidden="1" customHeight="1" x14ac:dyDescent="0.2">
      <c r="A69" s="170">
        <f>'[1]Впишите фамилии!'!E85</f>
        <v>0</v>
      </c>
      <c r="B69" s="170">
        <f>'[1]Впишите фамилии!'!F85</f>
        <v>0</v>
      </c>
      <c r="C69" s="179">
        <f>'[1]Впишите фамилии!'!G85</f>
        <v>0</v>
      </c>
      <c r="D69" s="170">
        <f>'[1]18.09'!K60</f>
        <v>0</v>
      </c>
      <c r="E69" s="170">
        <f>'[1]6.10'!K60</f>
        <v>0</v>
      </c>
      <c r="F69" s="170">
        <f>'[1]22.10'!K60</f>
        <v>0</v>
      </c>
      <c r="G69" s="170">
        <f>'[1]28.11'!K60</f>
        <v>0</v>
      </c>
      <c r="H69" s="170">
        <f>'[1]10.12'!K60</f>
        <v>0</v>
      </c>
      <c r="I69" s="173">
        <f>'[1]6тест'!K60</f>
        <v>0</v>
      </c>
      <c r="J69" s="173">
        <f>'[1]7тест'!K60</f>
        <v>0</v>
      </c>
      <c r="K69" s="173">
        <f>'[1]8тест'!K60</f>
        <v>0</v>
      </c>
      <c r="L69" s="173">
        <f>'[1]9тест'!K60</f>
        <v>0</v>
      </c>
      <c r="M69" s="173">
        <f>'[1]10тест'!K60</f>
        <v>0</v>
      </c>
      <c r="N69" s="173">
        <f>'[1]11тест'!K60</f>
        <v>0</v>
      </c>
      <c r="O69" s="173">
        <f>'[1]12тест'!K60</f>
        <v>0</v>
      </c>
      <c r="P69" s="173">
        <f>'[1]13тест'!K60</f>
        <v>0</v>
      </c>
      <c r="Q69" s="173">
        <f>'[1]14тест'!K60</f>
        <v>0</v>
      </c>
      <c r="R69" s="173">
        <f>'[1]15тест'!K60</f>
        <v>0</v>
      </c>
      <c r="S69" s="173">
        <f>'[1]16тест'!K60</f>
        <v>0</v>
      </c>
      <c r="T69" s="173">
        <f>'[1]17тест'!K60</f>
        <v>0</v>
      </c>
      <c r="U69" s="173">
        <f>'[1]18тест'!K60</f>
        <v>0</v>
      </c>
      <c r="V69" s="173">
        <f>'[1]19тест'!K60</f>
        <v>0</v>
      </c>
      <c r="W69" s="173">
        <f>'[1]20тест'!K60</f>
        <v>0</v>
      </c>
      <c r="X69" s="173">
        <f>'[1]21тест'!K60</f>
        <v>0</v>
      </c>
      <c r="Y69" s="173">
        <f>'[1]22тест'!K60</f>
        <v>0</v>
      </c>
      <c r="Z69" s="173">
        <f>'[1]23тест'!K60</f>
        <v>0</v>
      </c>
      <c r="AA69" s="173">
        <f>'[1]24тест'!K60</f>
        <v>0</v>
      </c>
      <c r="AB69" s="173">
        <f>'[1]25тест'!K60</f>
        <v>0</v>
      </c>
      <c r="AC69" s="174" t="e">
        <f t="shared" si="1"/>
        <v>#DIV/0!</v>
      </c>
      <c r="AD69" s="162">
        <f t="shared" si="2"/>
        <v>0</v>
      </c>
      <c r="AE69" s="175" t="str">
        <f t="shared" si="10"/>
        <v xml:space="preserve"> </v>
      </c>
      <c r="AF69" s="175" t="str">
        <f t="shared" si="10"/>
        <v xml:space="preserve"> </v>
      </c>
      <c r="AG69" s="175" t="str">
        <f t="shared" si="10"/>
        <v xml:space="preserve"> </v>
      </c>
      <c r="AH69" s="175" t="str">
        <f t="shared" si="10"/>
        <v xml:space="preserve"> </v>
      </c>
      <c r="AI69" s="175" t="str">
        <f t="shared" si="9"/>
        <v xml:space="preserve"> </v>
      </c>
      <c r="AJ69" s="175" t="str">
        <f t="shared" si="9"/>
        <v xml:space="preserve"> </v>
      </c>
      <c r="AK69" s="175" t="str">
        <f t="shared" si="9"/>
        <v xml:space="preserve"> </v>
      </c>
      <c r="AL69" s="175" t="str">
        <f t="shared" si="9"/>
        <v xml:space="preserve"> </v>
      </c>
      <c r="AM69" s="175" t="str">
        <f t="shared" si="9"/>
        <v xml:space="preserve"> </v>
      </c>
      <c r="AN69" s="175" t="str">
        <f t="shared" si="9"/>
        <v xml:space="preserve"> </v>
      </c>
      <c r="AO69" s="175" t="str">
        <f t="shared" si="9"/>
        <v xml:space="preserve"> </v>
      </c>
      <c r="AP69" s="175" t="str">
        <f t="shared" si="9"/>
        <v xml:space="preserve"> </v>
      </c>
      <c r="AQ69" s="175" t="str">
        <f t="shared" si="9"/>
        <v xml:space="preserve"> </v>
      </c>
      <c r="AR69" s="175" t="str">
        <f t="shared" si="9"/>
        <v xml:space="preserve"> </v>
      </c>
      <c r="AS69" s="175" t="str">
        <f t="shared" si="9"/>
        <v xml:space="preserve"> </v>
      </c>
      <c r="AT69" s="175" t="str">
        <f t="shared" si="9"/>
        <v xml:space="preserve"> </v>
      </c>
      <c r="AU69" s="175" t="str">
        <f t="shared" si="7"/>
        <v xml:space="preserve"> </v>
      </c>
      <c r="AV69" s="175" t="str">
        <f t="shared" si="7"/>
        <v xml:space="preserve"> </v>
      </c>
      <c r="AW69" s="175" t="str">
        <f t="shared" si="7"/>
        <v xml:space="preserve"> </v>
      </c>
      <c r="AX69" s="175" t="str">
        <f t="shared" si="7"/>
        <v xml:space="preserve"> </v>
      </c>
      <c r="AY69" s="175" t="str">
        <f t="shared" si="6"/>
        <v xml:space="preserve"> </v>
      </c>
      <c r="AZ69" s="175" t="str">
        <f t="shared" si="4"/>
        <v xml:space="preserve"> </v>
      </c>
      <c r="BA69" s="175" t="str">
        <f t="shared" si="4"/>
        <v xml:space="preserve"> </v>
      </c>
      <c r="BB69" s="175" t="str">
        <f t="shared" si="4"/>
        <v xml:space="preserve"> </v>
      </c>
      <c r="BC69" s="175" t="str">
        <f t="shared" si="4"/>
        <v xml:space="preserve"> </v>
      </c>
    </row>
    <row r="70" spans="1:55" s="3" customFormat="1" ht="15.75" hidden="1" customHeight="1" x14ac:dyDescent="0.2">
      <c r="A70" s="170">
        <f>'[1]Впишите фамилии!'!E86</f>
        <v>0</v>
      </c>
      <c r="B70" s="170">
        <f>'[1]Впишите фамилии!'!F86</f>
        <v>0</v>
      </c>
      <c r="C70" s="179">
        <f>'[1]Впишите фамилии!'!G86</f>
        <v>0</v>
      </c>
      <c r="D70" s="170">
        <f>'[1]18.09'!K61</f>
        <v>0</v>
      </c>
      <c r="E70" s="170">
        <f>'[1]6.10'!K61</f>
        <v>0</v>
      </c>
      <c r="F70" s="170">
        <f>'[1]22.10'!K61</f>
        <v>0</v>
      </c>
      <c r="G70" s="170">
        <f>'[1]28.11'!K61</f>
        <v>0</v>
      </c>
      <c r="H70" s="170">
        <f>'[1]10.12'!K61</f>
        <v>0</v>
      </c>
      <c r="I70" s="173">
        <f>'[1]6тест'!K61</f>
        <v>0</v>
      </c>
      <c r="J70" s="173">
        <f>'[1]7тест'!K61</f>
        <v>0</v>
      </c>
      <c r="K70" s="173">
        <f>'[1]8тест'!K61</f>
        <v>0</v>
      </c>
      <c r="L70" s="173">
        <f>'[1]9тест'!K61</f>
        <v>0</v>
      </c>
      <c r="M70" s="173">
        <f>'[1]10тест'!K61</f>
        <v>0</v>
      </c>
      <c r="N70" s="173">
        <f>'[1]11тест'!K61</f>
        <v>0</v>
      </c>
      <c r="O70" s="173">
        <f>'[1]12тест'!K61</f>
        <v>0</v>
      </c>
      <c r="P70" s="173">
        <f>'[1]13тест'!K61</f>
        <v>0</v>
      </c>
      <c r="Q70" s="173">
        <f>'[1]14тест'!K61</f>
        <v>0</v>
      </c>
      <c r="R70" s="173">
        <f>'[1]15тест'!K61</f>
        <v>0</v>
      </c>
      <c r="S70" s="173">
        <f>'[1]16тест'!K61</f>
        <v>0</v>
      </c>
      <c r="T70" s="173">
        <f>'[1]17тест'!K61</f>
        <v>0</v>
      </c>
      <c r="U70" s="173">
        <f>'[1]18тест'!K61</f>
        <v>0</v>
      </c>
      <c r="V70" s="173">
        <f>'[1]19тест'!K61</f>
        <v>0</v>
      </c>
      <c r="W70" s="173">
        <f>'[1]20тест'!K61</f>
        <v>0</v>
      </c>
      <c r="X70" s="173">
        <f>'[1]21тест'!K61</f>
        <v>0</v>
      </c>
      <c r="Y70" s="173">
        <f>'[1]22тест'!K61</f>
        <v>0</v>
      </c>
      <c r="Z70" s="173">
        <f>'[1]23тест'!K61</f>
        <v>0</v>
      </c>
      <c r="AA70" s="173">
        <f>'[1]24тест'!K61</f>
        <v>0</v>
      </c>
      <c r="AB70" s="173">
        <f>'[1]25тест'!K61</f>
        <v>0</v>
      </c>
      <c r="AC70" s="174" t="e">
        <f t="shared" si="1"/>
        <v>#DIV/0!</v>
      </c>
      <c r="AD70" s="162">
        <f t="shared" si="2"/>
        <v>0</v>
      </c>
      <c r="AE70" s="175" t="str">
        <f t="shared" si="10"/>
        <v xml:space="preserve"> </v>
      </c>
      <c r="AF70" s="175" t="str">
        <f t="shared" si="10"/>
        <v xml:space="preserve"> </v>
      </c>
      <c r="AG70" s="175" t="str">
        <f t="shared" si="10"/>
        <v xml:space="preserve"> </v>
      </c>
      <c r="AH70" s="175" t="str">
        <f t="shared" si="10"/>
        <v xml:space="preserve"> </v>
      </c>
      <c r="AI70" s="175" t="str">
        <f t="shared" si="9"/>
        <v xml:space="preserve"> </v>
      </c>
      <c r="AJ70" s="175" t="str">
        <f t="shared" si="9"/>
        <v xml:space="preserve"> </v>
      </c>
      <c r="AK70" s="175" t="str">
        <f t="shared" si="9"/>
        <v xml:space="preserve"> </v>
      </c>
      <c r="AL70" s="175" t="str">
        <f t="shared" si="9"/>
        <v xml:space="preserve"> </v>
      </c>
      <c r="AM70" s="175" t="str">
        <f t="shared" si="9"/>
        <v xml:space="preserve"> </v>
      </c>
      <c r="AN70" s="175" t="str">
        <f t="shared" si="9"/>
        <v xml:space="preserve"> </v>
      </c>
      <c r="AO70" s="175" t="str">
        <f t="shared" si="9"/>
        <v xml:space="preserve"> </v>
      </c>
      <c r="AP70" s="175" t="str">
        <f t="shared" si="9"/>
        <v xml:space="preserve"> </v>
      </c>
      <c r="AQ70" s="175" t="str">
        <f t="shared" si="9"/>
        <v xml:space="preserve"> </v>
      </c>
      <c r="AR70" s="175" t="str">
        <f t="shared" si="9"/>
        <v xml:space="preserve"> </v>
      </c>
      <c r="AS70" s="175" t="str">
        <f t="shared" si="9"/>
        <v xml:space="preserve"> </v>
      </c>
      <c r="AT70" s="175" t="str">
        <f t="shared" si="9"/>
        <v xml:space="preserve"> </v>
      </c>
      <c r="AU70" s="175" t="str">
        <f t="shared" si="7"/>
        <v xml:space="preserve"> </v>
      </c>
      <c r="AV70" s="175" t="str">
        <f t="shared" si="7"/>
        <v xml:space="preserve"> </v>
      </c>
      <c r="AW70" s="175" t="str">
        <f t="shared" si="7"/>
        <v xml:space="preserve"> </v>
      </c>
      <c r="AX70" s="175" t="str">
        <f t="shared" si="7"/>
        <v xml:space="preserve"> </v>
      </c>
      <c r="AY70" s="175" t="str">
        <f t="shared" si="6"/>
        <v xml:space="preserve"> </v>
      </c>
      <c r="AZ70" s="175" t="str">
        <f t="shared" si="4"/>
        <v xml:space="preserve"> </v>
      </c>
      <c r="BA70" s="175" t="str">
        <f t="shared" si="4"/>
        <v xml:space="preserve"> </v>
      </c>
      <c r="BB70" s="175" t="str">
        <f t="shared" si="4"/>
        <v xml:space="preserve"> </v>
      </c>
      <c r="BC70" s="175" t="str">
        <f t="shared" si="4"/>
        <v xml:space="preserve"> </v>
      </c>
    </row>
    <row r="71" spans="1:55" s="3" customFormat="1" ht="15.75" hidden="1" customHeight="1" x14ac:dyDescent="0.2">
      <c r="A71" s="170">
        <f>'[1]Впишите фамилии!'!E87</f>
        <v>0</v>
      </c>
      <c r="B71" s="170">
        <f>'[1]Впишите фамилии!'!F87</f>
        <v>0</v>
      </c>
      <c r="C71" s="179">
        <f>'[1]Впишите фамилии!'!G87</f>
        <v>0</v>
      </c>
      <c r="D71" s="170">
        <f>'[1]18.09'!K62</f>
        <v>0</v>
      </c>
      <c r="E71" s="170">
        <f>'[1]6.10'!K62</f>
        <v>0</v>
      </c>
      <c r="F71" s="170">
        <f>'[1]22.10'!K62</f>
        <v>0</v>
      </c>
      <c r="G71" s="170">
        <f>'[1]28.11'!K62</f>
        <v>0</v>
      </c>
      <c r="H71" s="170">
        <f>'[1]10.12'!K62</f>
        <v>0</v>
      </c>
      <c r="I71" s="173">
        <f>'[1]6тест'!K62</f>
        <v>0</v>
      </c>
      <c r="J71" s="173">
        <f>'[1]7тест'!K62</f>
        <v>0</v>
      </c>
      <c r="K71" s="173">
        <f>'[1]8тест'!K62</f>
        <v>0</v>
      </c>
      <c r="L71" s="173">
        <f>'[1]9тест'!K62</f>
        <v>0</v>
      </c>
      <c r="M71" s="173">
        <f>'[1]10тест'!K62</f>
        <v>0</v>
      </c>
      <c r="N71" s="173">
        <f>'[1]11тест'!K62</f>
        <v>0</v>
      </c>
      <c r="O71" s="173">
        <f>'[1]12тест'!K62</f>
        <v>0</v>
      </c>
      <c r="P71" s="173">
        <f>'[1]13тест'!K62</f>
        <v>0</v>
      </c>
      <c r="Q71" s="173">
        <f>'[1]14тест'!K62</f>
        <v>0</v>
      </c>
      <c r="R71" s="173">
        <f>'[1]15тест'!K62</f>
        <v>0</v>
      </c>
      <c r="S71" s="173">
        <f>'[1]16тест'!K62</f>
        <v>0</v>
      </c>
      <c r="T71" s="173">
        <f>'[1]17тест'!K62</f>
        <v>0</v>
      </c>
      <c r="U71" s="173">
        <f>'[1]18тест'!K62</f>
        <v>0</v>
      </c>
      <c r="V71" s="173">
        <f>'[1]19тест'!K62</f>
        <v>0</v>
      </c>
      <c r="W71" s="173">
        <f>'[1]20тест'!K62</f>
        <v>0</v>
      </c>
      <c r="X71" s="173">
        <f>'[1]21тест'!K62</f>
        <v>0</v>
      </c>
      <c r="Y71" s="173">
        <f>'[1]22тест'!K62</f>
        <v>0</v>
      </c>
      <c r="Z71" s="173">
        <f>'[1]23тест'!K62</f>
        <v>0</v>
      </c>
      <c r="AA71" s="173">
        <f>'[1]24тест'!K62</f>
        <v>0</v>
      </c>
      <c r="AB71" s="173">
        <f>'[1]25тест'!K62</f>
        <v>0</v>
      </c>
      <c r="AC71" s="174" t="e">
        <f t="shared" si="1"/>
        <v>#DIV/0!</v>
      </c>
      <c r="AD71" s="162">
        <f t="shared" si="2"/>
        <v>0</v>
      </c>
      <c r="AE71" s="175" t="str">
        <f t="shared" si="10"/>
        <v xml:space="preserve"> </v>
      </c>
      <c r="AF71" s="175" t="str">
        <f t="shared" si="10"/>
        <v xml:space="preserve"> </v>
      </c>
      <c r="AG71" s="175" t="str">
        <f t="shared" si="10"/>
        <v xml:space="preserve"> </v>
      </c>
      <c r="AH71" s="175" t="str">
        <f t="shared" si="10"/>
        <v xml:space="preserve"> </v>
      </c>
      <c r="AI71" s="175" t="str">
        <f t="shared" si="9"/>
        <v xml:space="preserve"> </v>
      </c>
      <c r="AJ71" s="175" t="str">
        <f t="shared" si="9"/>
        <v xml:space="preserve"> </v>
      </c>
      <c r="AK71" s="175" t="str">
        <f t="shared" si="9"/>
        <v xml:space="preserve"> </v>
      </c>
      <c r="AL71" s="175" t="str">
        <f t="shared" ref="AL71:AT110" si="11">IF(K71&gt;0,1," " )</f>
        <v xml:space="preserve"> </v>
      </c>
      <c r="AM71" s="175" t="str">
        <f t="shared" si="11"/>
        <v xml:space="preserve"> </v>
      </c>
      <c r="AN71" s="175" t="str">
        <f t="shared" si="11"/>
        <v xml:space="preserve"> </v>
      </c>
      <c r="AO71" s="175" t="str">
        <f t="shared" si="11"/>
        <v xml:space="preserve"> </v>
      </c>
      <c r="AP71" s="175" t="str">
        <f t="shared" si="11"/>
        <v xml:space="preserve"> </v>
      </c>
      <c r="AQ71" s="175" t="str">
        <f t="shared" si="11"/>
        <v xml:space="preserve"> </v>
      </c>
      <c r="AR71" s="175" t="str">
        <f t="shared" si="11"/>
        <v xml:space="preserve"> </v>
      </c>
      <c r="AS71" s="175" t="str">
        <f t="shared" si="11"/>
        <v xml:space="preserve"> </v>
      </c>
      <c r="AT71" s="175" t="str">
        <f t="shared" si="11"/>
        <v xml:space="preserve"> </v>
      </c>
      <c r="AU71" s="175" t="str">
        <f t="shared" si="7"/>
        <v xml:space="preserve"> </v>
      </c>
      <c r="AV71" s="175" t="str">
        <f t="shared" si="7"/>
        <v xml:space="preserve"> </v>
      </c>
      <c r="AW71" s="175" t="str">
        <f t="shared" si="7"/>
        <v xml:space="preserve"> </v>
      </c>
      <c r="AX71" s="175" t="str">
        <f t="shared" si="7"/>
        <v xml:space="preserve"> </v>
      </c>
      <c r="AY71" s="175" t="str">
        <f t="shared" si="6"/>
        <v xml:space="preserve"> </v>
      </c>
      <c r="AZ71" s="175" t="str">
        <f t="shared" si="4"/>
        <v xml:space="preserve"> </v>
      </c>
      <c r="BA71" s="175" t="str">
        <f t="shared" si="4"/>
        <v xml:space="preserve"> </v>
      </c>
      <c r="BB71" s="175" t="str">
        <f t="shared" si="4"/>
        <v xml:space="preserve"> </v>
      </c>
      <c r="BC71" s="175" t="str">
        <f t="shared" si="4"/>
        <v xml:space="preserve"> </v>
      </c>
    </row>
    <row r="72" spans="1:55" s="3" customFormat="1" ht="15.75" hidden="1" customHeight="1" x14ac:dyDescent="0.2">
      <c r="A72" s="170">
        <f>'[1]Впишите фамилии!'!E88</f>
        <v>0</v>
      </c>
      <c r="B72" s="170">
        <f>'[1]Впишите фамилии!'!F88</f>
        <v>0</v>
      </c>
      <c r="C72" s="179">
        <f>'[1]Впишите фамилии!'!G88</f>
        <v>0</v>
      </c>
      <c r="D72" s="170">
        <f>'[1]18.09'!K63</f>
        <v>0</v>
      </c>
      <c r="E72" s="170">
        <f>'[1]6.10'!K63</f>
        <v>0</v>
      </c>
      <c r="F72" s="170">
        <f>'[1]22.10'!K63</f>
        <v>0</v>
      </c>
      <c r="G72" s="170">
        <f>'[1]28.11'!K63</f>
        <v>0</v>
      </c>
      <c r="H72" s="170">
        <f>'[1]10.12'!K63</f>
        <v>0</v>
      </c>
      <c r="I72" s="173">
        <f>'[1]6тест'!K63</f>
        <v>0</v>
      </c>
      <c r="J72" s="173">
        <f>'[1]7тест'!K63</f>
        <v>0</v>
      </c>
      <c r="K72" s="173">
        <f>'[1]8тест'!K63</f>
        <v>0</v>
      </c>
      <c r="L72" s="173">
        <f>'[1]9тест'!K63</f>
        <v>0</v>
      </c>
      <c r="M72" s="173">
        <f>'[1]10тест'!K63</f>
        <v>0</v>
      </c>
      <c r="N72" s="173">
        <f>'[1]11тест'!K63</f>
        <v>0</v>
      </c>
      <c r="O72" s="173">
        <f>'[1]12тест'!K63</f>
        <v>0</v>
      </c>
      <c r="P72" s="173">
        <f>'[1]13тест'!K63</f>
        <v>0</v>
      </c>
      <c r="Q72" s="173">
        <f>'[1]14тест'!K63</f>
        <v>0</v>
      </c>
      <c r="R72" s="173">
        <f>'[1]15тест'!K63</f>
        <v>0</v>
      </c>
      <c r="S72" s="173">
        <f>'[1]16тест'!K63</f>
        <v>0</v>
      </c>
      <c r="T72" s="173">
        <f>'[1]17тест'!K63</f>
        <v>0</v>
      </c>
      <c r="U72" s="173">
        <f>'[1]18тест'!K63</f>
        <v>0</v>
      </c>
      <c r="V72" s="173">
        <f>'[1]19тест'!K63</f>
        <v>0</v>
      </c>
      <c r="W72" s="173">
        <f>'[1]20тест'!K63</f>
        <v>0</v>
      </c>
      <c r="X72" s="173">
        <f>'[1]21тест'!K63</f>
        <v>0</v>
      </c>
      <c r="Y72" s="173">
        <f>'[1]22тест'!K63</f>
        <v>0</v>
      </c>
      <c r="Z72" s="173">
        <f>'[1]23тест'!K63</f>
        <v>0</v>
      </c>
      <c r="AA72" s="173">
        <f>'[1]24тест'!K63</f>
        <v>0</v>
      </c>
      <c r="AB72" s="173">
        <f>'[1]25тест'!K63</f>
        <v>0</v>
      </c>
      <c r="AC72" s="174" t="e">
        <f t="shared" si="1"/>
        <v>#DIV/0!</v>
      </c>
      <c r="AD72" s="162">
        <f t="shared" si="2"/>
        <v>0</v>
      </c>
      <c r="AE72" s="175" t="str">
        <f t="shared" si="10"/>
        <v xml:space="preserve"> </v>
      </c>
      <c r="AF72" s="175" t="str">
        <f t="shared" si="10"/>
        <v xml:space="preserve"> </v>
      </c>
      <c r="AG72" s="175" t="str">
        <f t="shared" si="10"/>
        <v xml:space="preserve"> </v>
      </c>
      <c r="AH72" s="175" t="str">
        <f t="shared" si="10"/>
        <v xml:space="preserve"> </v>
      </c>
      <c r="AI72" s="175" t="str">
        <f t="shared" si="10"/>
        <v xml:space="preserve"> </v>
      </c>
      <c r="AJ72" s="175" t="str">
        <f t="shared" si="10"/>
        <v xml:space="preserve"> </v>
      </c>
      <c r="AK72" s="175" t="str">
        <f t="shared" si="10"/>
        <v xml:space="preserve"> </v>
      </c>
      <c r="AL72" s="175" t="str">
        <f t="shared" si="11"/>
        <v xml:space="preserve"> </v>
      </c>
      <c r="AM72" s="175" t="str">
        <f t="shared" si="11"/>
        <v xml:space="preserve"> </v>
      </c>
      <c r="AN72" s="175" t="str">
        <f t="shared" si="11"/>
        <v xml:space="preserve"> </v>
      </c>
      <c r="AO72" s="175" t="str">
        <f t="shared" si="11"/>
        <v xml:space="preserve"> </v>
      </c>
      <c r="AP72" s="175" t="str">
        <f t="shared" si="11"/>
        <v xml:space="preserve"> </v>
      </c>
      <c r="AQ72" s="175" t="str">
        <f t="shared" si="11"/>
        <v xml:space="preserve"> </v>
      </c>
      <c r="AR72" s="175" t="str">
        <f t="shared" si="11"/>
        <v xml:space="preserve"> </v>
      </c>
      <c r="AS72" s="175" t="str">
        <f t="shared" si="11"/>
        <v xml:space="preserve"> </v>
      </c>
      <c r="AT72" s="175" t="str">
        <f t="shared" si="11"/>
        <v xml:space="preserve"> </v>
      </c>
      <c r="AU72" s="175" t="str">
        <f t="shared" si="7"/>
        <v xml:space="preserve"> </v>
      </c>
      <c r="AV72" s="175" t="str">
        <f t="shared" si="7"/>
        <v xml:space="preserve"> </v>
      </c>
      <c r="AW72" s="175" t="str">
        <f t="shared" si="7"/>
        <v xml:space="preserve"> </v>
      </c>
      <c r="AX72" s="175" t="str">
        <f t="shared" si="7"/>
        <v xml:space="preserve"> </v>
      </c>
      <c r="AY72" s="175" t="str">
        <f t="shared" si="6"/>
        <v xml:space="preserve"> </v>
      </c>
      <c r="AZ72" s="175" t="str">
        <f t="shared" si="4"/>
        <v xml:space="preserve"> </v>
      </c>
      <c r="BA72" s="175" t="str">
        <f t="shared" si="4"/>
        <v xml:space="preserve"> </v>
      </c>
      <c r="BB72" s="175" t="str">
        <f t="shared" si="4"/>
        <v xml:space="preserve"> </v>
      </c>
      <c r="BC72" s="175" t="str">
        <f t="shared" si="4"/>
        <v xml:space="preserve"> </v>
      </c>
    </row>
    <row r="73" spans="1:55" s="3" customFormat="1" ht="15.75" hidden="1" customHeight="1" x14ac:dyDescent="0.2">
      <c r="A73" s="170">
        <f>'[1]Впишите фамилии!'!E89</f>
        <v>0</v>
      </c>
      <c r="B73" s="170">
        <f>'[1]Впишите фамилии!'!F89</f>
        <v>0</v>
      </c>
      <c r="C73" s="179">
        <f>'[1]Впишите фамилии!'!G89</f>
        <v>0</v>
      </c>
      <c r="D73" s="170">
        <f>'[1]18.09'!K64</f>
        <v>0</v>
      </c>
      <c r="E73" s="170">
        <f>'[1]6.10'!K64</f>
        <v>0</v>
      </c>
      <c r="F73" s="170">
        <f>'[1]22.10'!K64</f>
        <v>0</v>
      </c>
      <c r="G73" s="170">
        <f>'[1]28.11'!K64</f>
        <v>0</v>
      </c>
      <c r="H73" s="170">
        <f>'[1]10.12'!K64</f>
        <v>0</v>
      </c>
      <c r="I73" s="173">
        <f>'[1]6тест'!K64</f>
        <v>0</v>
      </c>
      <c r="J73" s="173">
        <f>'[1]7тест'!K64</f>
        <v>0</v>
      </c>
      <c r="K73" s="173">
        <f>'[1]8тест'!K64</f>
        <v>0</v>
      </c>
      <c r="L73" s="173">
        <f>'[1]9тест'!K64</f>
        <v>0</v>
      </c>
      <c r="M73" s="173">
        <f>'[1]10тест'!K64</f>
        <v>0</v>
      </c>
      <c r="N73" s="173">
        <f>'[1]11тест'!K64</f>
        <v>0</v>
      </c>
      <c r="O73" s="173">
        <f>'[1]12тест'!K64</f>
        <v>0</v>
      </c>
      <c r="P73" s="173">
        <f>'[1]13тест'!K64</f>
        <v>0</v>
      </c>
      <c r="Q73" s="173">
        <f>'[1]14тест'!K64</f>
        <v>0</v>
      </c>
      <c r="R73" s="173">
        <f>'[1]15тест'!K64</f>
        <v>0</v>
      </c>
      <c r="S73" s="173">
        <f>'[1]16тест'!K64</f>
        <v>0</v>
      </c>
      <c r="T73" s="173">
        <f>'[1]17тест'!K64</f>
        <v>0</v>
      </c>
      <c r="U73" s="173">
        <f>'[1]18тест'!K64</f>
        <v>0</v>
      </c>
      <c r="V73" s="173">
        <f>'[1]19тест'!K64</f>
        <v>0</v>
      </c>
      <c r="W73" s="173">
        <f>'[1]20тест'!K64</f>
        <v>0</v>
      </c>
      <c r="X73" s="173">
        <f>'[1]21тест'!K64</f>
        <v>0</v>
      </c>
      <c r="Y73" s="173">
        <f>'[1]22тест'!K64</f>
        <v>0</v>
      </c>
      <c r="Z73" s="173">
        <f>'[1]23тест'!K64</f>
        <v>0</v>
      </c>
      <c r="AA73" s="173">
        <f>'[1]24тест'!K64</f>
        <v>0</v>
      </c>
      <c r="AB73" s="173">
        <f>'[1]25тест'!K64</f>
        <v>0</v>
      </c>
      <c r="AC73" s="174" t="e">
        <f t="shared" si="1"/>
        <v>#DIV/0!</v>
      </c>
      <c r="AD73" s="162">
        <f t="shared" si="2"/>
        <v>0</v>
      </c>
      <c r="AE73" s="175" t="str">
        <f t="shared" si="10"/>
        <v xml:space="preserve"> </v>
      </c>
      <c r="AF73" s="175" t="str">
        <f t="shared" si="10"/>
        <v xml:space="preserve"> </v>
      </c>
      <c r="AG73" s="175" t="str">
        <f t="shared" si="10"/>
        <v xml:space="preserve"> </v>
      </c>
      <c r="AH73" s="175" t="str">
        <f t="shared" si="10"/>
        <v xml:space="preserve"> </v>
      </c>
      <c r="AI73" s="175" t="str">
        <f t="shared" si="10"/>
        <v xml:space="preserve"> </v>
      </c>
      <c r="AJ73" s="175" t="str">
        <f t="shared" si="10"/>
        <v xml:space="preserve"> </v>
      </c>
      <c r="AK73" s="175" t="str">
        <f t="shared" si="10"/>
        <v xml:space="preserve"> </v>
      </c>
      <c r="AL73" s="175" t="str">
        <f t="shared" si="11"/>
        <v xml:space="preserve"> </v>
      </c>
      <c r="AM73" s="175" t="str">
        <f t="shared" si="11"/>
        <v xml:space="preserve"> </v>
      </c>
      <c r="AN73" s="175" t="str">
        <f t="shared" si="11"/>
        <v xml:space="preserve"> </v>
      </c>
      <c r="AO73" s="175" t="str">
        <f t="shared" si="11"/>
        <v xml:space="preserve"> </v>
      </c>
      <c r="AP73" s="175" t="str">
        <f t="shared" si="11"/>
        <v xml:space="preserve"> </v>
      </c>
      <c r="AQ73" s="175" t="str">
        <f t="shared" si="11"/>
        <v xml:space="preserve"> </v>
      </c>
      <c r="AR73" s="175" t="str">
        <f t="shared" si="11"/>
        <v xml:space="preserve"> </v>
      </c>
      <c r="AS73" s="175" t="str">
        <f t="shared" si="11"/>
        <v xml:space="preserve"> </v>
      </c>
      <c r="AT73" s="175" t="str">
        <f t="shared" si="11"/>
        <v xml:space="preserve"> </v>
      </c>
      <c r="AU73" s="175" t="str">
        <f t="shared" si="7"/>
        <v xml:space="preserve"> </v>
      </c>
      <c r="AV73" s="175" t="str">
        <f t="shared" si="7"/>
        <v xml:space="preserve"> </v>
      </c>
      <c r="AW73" s="175" t="str">
        <f t="shared" si="7"/>
        <v xml:space="preserve"> </v>
      </c>
      <c r="AX73" s="175" t="str">
        <f t="shared" si="7"/>
        <v xml:space="preserve"> </v>
      </c>
      <c r="AY73" s="175" t="str">
        <f t="shared" si="6"/>
        <v xml:space="preserve"> </v>
      </c>
      <c r="AZ73" s="175" t="str">
        <f t="shared" si="4"/>
        <v xml:space="preserve"> </v>
      </c>
      <c r="BA73" s="175" t="str">
        <f t="shared" si="4"/>
        <v xml:space="preserve"> </v>
      </c>
      <c r="BB73" s="175" t="str">
        <f t="shared" si="4"/>
        <v xml:space="preserve"> </v>
      </c>
      <c r="BC73" s="175" t="str">
        <f t="shared" si="4"/>
        <v xml:space="preserve"> </v>
      </c>
    </row>
    <row r="74" spans="1:55" s="3" customFormat="1" ht="15.75" customHeight="1" x14ac:dyDescent="0.2">
      <c r="A74" s="158">
        <f>'[1]Впишите фамилии!'!E90</f>
        <v>0</v>
      </c>
      <c r="B74" s="158">
        <f>'[1]Впишите фамилии!'!F90</f>
        <v>0</v>
      </c>
      <c r="C74" s="180" t="str">
        <f>'[1]Впишите фамилии!'!G90</f>
        <v>средний балл</v>
      </c>
      <c r="D74" s="178">
        <f>'[1]18.09'!K65</f>
        <v>57.466666666666669</v>
      </c>
      <c r="E74" s="178">
        <f>'[1]6.10'!K65</f>
        <v>67.25</v>
      </c>
      <c r="F74" s="178">
        <f>'[1]22.10'!K65</f>
        <v>63.473684210526315</v>
      </c>
      <c r="G74" s="178">
        <f>'[1]28.11'!K65</f>
        <v>78.5</v>
      </c>
      <c r="H74" s="170">
        <f>'[1]10.12'!K65</f>
        <v>66.849999999999994</v>
      </c>
      <c r="I74" s="178">
        <f>'[1]6тест'!K65</f>
        <v>0</v>
      </c>
      <c r="J74" s="178">
        <f>'[1]7тест'!K65</f>
        <v>0</v>
      </c>
      <c r="K74" s="178">
        <f>'[1]8тест'!K65</f>
        <v>0</v>
      </c>
      <c r="L74" s="178">
        <f>'[1]9тест'!K65</f>
        <v>0</v>
      </c>
      <c r="M74" s="178">
        <f>'[1]10тест'!K65</f>
        <v>0</v>
      </c>
      <c r="N74" s="178">
        <f>'[1]11тест'!K65</f>
        <v>0</v>
      </c>
      <c r="O74" s="178">
        <f>'[1]12тест'!K65</f>
        <v>0</v>
      </c>
      <c r="P74" s="178">
        <f>'[1]13тест'!K65</f>
        <v>0</v>
      </c>
      <c r="Q74" s="178">
        <f>'[1]14тест'!K65</f>
        <v>0</v>
      </c>
      <c r="R74" s="178">
        <f>'[1]15тест'!K65</f>
        <v>0</v>
      </c>
      <c r="S74" s="178">
        <f>'[1]16тест'!K65</f>
        <v>0</v>
      </c>
      <c r="T74" s="178">
        <f>'[1]17тест'!K65</f>
        <v>0</v>
      </c>
      <c r="U74" s="178">
        <f>'[1]18тест'!K65</f>
        <v>0</v>
      </c>
      <c r="V74" s="178">
        <f>'[1]19тест'!K65</f>
        <v>0</v>
      </c>
      <c r="W74" s="178">
        <f>'[1]20тест'!K65</f>
        <v>0</v>
      </c>
      <c r="X74" s="178">
        <f>'[1]21тест'!K65</f>
        <v>0</v>
      </c>
      <c r="Y74" s="178">
        <f>'[1]22тест'!K65</f>
        <v>0</v>
      </c>
      <c r="Z74" s="178">
        <f>'[1]23тест'!K65</f>
        <v>0</v>
      </c>
      <c r="AA74" s="178">
        <f>'[1]24тест'!K65</f>
        <v>0</v>
      </c>
      <c r="AB74" s="178">
        <f>'[1]25тест'!K65</f>
        <v>0</v>
      </c>
      <c r="AC74" s="174">
        <f t="shared" si="1"/>
        <v>66.708070175438593</v>
      </c>
      <c r="AD74" s="162">
        <f t="shared" si="2"/>
        <v>5</v>
      </c>
      <c r="AE74" s="175">
        <f t="shared" si="10"/>
        <v>1</v>
      </c>
      <c r="AF74" s="175">
        <f t="shared" si="10"/>
        <v>1</v>
      </c>
      <c r="AG74" s="175">
        <f t="shared" si="10"/>
        <v>1</v>
      </c>
      <c r="AH74" s="175">
        <f t="shared" si="10"/>
        <v>1</v>
      </c>
      <c r="AI74" s="175">
        <f t="shared" si="10"/>
        <v>1</v>
      </c>
      <c r="AJ74" s="175" t="str">
        <f t="shared" si="10"/>
        <v xml:space="preserve"> </v>
      </c>
      <c r="AK74" s="175" t="str">
        <f t="shared" si="10"/>
        <v xml:space="preserve"> </v>
      </c>
      <c r="AL74" s="175" t="str">
        <f t="shared" si="11"/>
        <v xml:space="preserve"> </v>
      </c>
      <c r="AM74" s="175" t="str">
        <f t="shared" si="11"/>
        <v xml:space="preserve"> </v>
      </c>
      <c r="AN74" s="175" t="str">
        <f t="shared" si="11"/>
        <v xml:space="preserve"> </v>
      </c>
      <c r="AO74" s="175" t="str">
        <f t="shared" si="11"/>
        <v xml:space="preserve"> </v>
      </c>
      <c r="AP74" s="175" t="str">
        <f t="shared" si="11"/>
        <v xml:space="preserve"> </v>
      </c>
      <c r="AQ74" s="175" t="str">
        <f t="shared" si="11"/>
        <v xml:space="preserve"> </v>
      </c>
      <c r="AR74" s="175" t="str">
        <f t="shared" si="11"/>
        <v xml:space="preserve"> </v>
      </c>
      <c r="AS74" s="175" t="str">
        <f t="shared" si="11"/>
        <v xml:space="preserve"> </v>
      </c>
      <c r="AT74" s="175" t="str">
        <f t="shared" si="11"/>
        <v xml:space="preserve"> </v>
      </c>
      <c r="AU74" s="175" t="str">
        <f t="shared" si="7"/>
        <v xml:space="preserve"> </v>
      </c>
      <c r="AV74" s="175" t="str">
        <f t="shared" si="7"/>
        <v xml:space="preserve"> </v>
      </c>
      <c r="AW74" s="175" t="str">
        <f t="shared" si="7"/>
        <v xml:space="preserve"> </v>
      </c>
      <c r="AX74" s="175" t="str">
        <f t="shared" si="7"/>
        <v xml:space="preserve"> </v>
      </c>
      <c r="AY74" s="175" t="str">
        <f t="shared" si="6"/>
        <v xml:space="preserve"> </v>
      </c>
      <c r="AZ74" s="175" t="str">
        <f t="shared" si="4"/>
        <v xml:space="preserve"> </v>
      </c>
      <c r="BA74" s="175" t="str">
        <f t="shared" si="4"/>
        <v xml:space="preserve"> </v>
      </c>
      <c r="BB74" s="175" t="str">
        <f t="shared" si="4"/>
        <v xml:space="preserve"> </v>
      </c>
      <c r="BC74" s="175" t="str">
        <f t="shared" si="4"/>
        <v xml:space="preserve"> </v>
      </c>
    </row>
    <row r="75" spans="1:55" s="3" customFormat="1" ht="15.75" customHeight="1" x14ac:dyDescent="0.2">
      <c r="A75" s="206"/>
      <c r="B75" s="206"/>
      <c r="C75" s="207"/>
      <c r="D75" s="201"/>
      <c r="E75" s="201"/>
      <c r="F75" s="201"/>
      <c r="G75" s="201"/>
      <c r="H75" s="208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2"/>
      <c r="AD75" s="194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</row>
    <row r="76" spans="1:55" s="3" customFormat="1" ht="15.75" customHeight="1" x14ac:dyDescent="0.2">
      <c r="A76" s="206"/>
      <c r="B76" s="206"/>
      <c r="C76" s="207"/>
      <c r="D76" s="201"/>
      <c r="E76" s="201"/>
      <c r="F76" s="201"/>
      <c r="G76" s="201"/>
      <c r="H76" s="208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2"/>
      <c r="AD76" s="194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</row>
    <row r="77" spans="1:55" s="3" customFormat="1" ht="15.75" customHeight="1" x14ac:dyDescent="0.2">
      <c r="A77" s="206"/>
      <c r="B77" s="206"/>
      <c r="C77" s="207"/>
      <c r="D77" s="201"/>
      <c r="E77" s="201"/>
      <c r="F77" s="201"/>
      <c r="G77" s="201"/>
      <c r="H77" s="208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2"/>
      <c r="AD77" s="194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</row>
    <row r="78" spans="1:55" s="3" customFormat="1" ht="15.75" customHeight="1" x14ac:dyDescent="0.2">
      <c r="A78" s="206"/>
      <c r="B78" s="206"/>
      <c r="C78" s="207"/>
      <c r="D78" s="201"/>
      <c r="E78" s="201"/>
      <c r="F78" s="201"/>
      <c r="G78" s="201"/>
      <c r="H78" s="208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2"/>
      <c r="AD78" s="194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</row>
    <row r="79" spans="1:55" s="3" customFormat="1" ht="15.75" customHeight="1" x14ac:dyDescent="0.2">
      <c r="A79" s="206"/>
      <c r="B79" s="206"/>
      <c r="C79" s="207"/>
      <c r="D79" s="201"/>
      <c r="E79" s="201"/>
      <c r="F79" s="201"/>
      <c r="G79" s="201"/>
      <c r="H79" s="208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2"/>
      <c r="AD79" s="194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</row>
    <row r="80" spans="1:55" s="3" customFormat="1" ht="15.75" customHeight="1" x14ac:dyDescent="0.2">
      <c r="A80" s="206"/>
      <c r="B80" s="206"/>
      <c r="C80" s="207"/>
      <c r="D80" s="201"/>
      <c r="E80" s="201"/>
      <c r="F80" s="201"/>
      <c r="G80" s="201"/>
      <c r="H80" s="208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2"/>
      <c r="AD80" s="194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</row>
    <row r="81" spans="1:55" s="3" customFormat="1" ht="15.75" customHeight="1" x14ac:dyDescent="0.2">
      <c r="A81" s="206"/>
      <c r="B81" s="206"/>
      <c r="C81" s="207"/>
      <c r="D81" s="201"/>
      <c r="E81" s="201"/>
      <c r="F81" s="201"/>
      <c r="G81" s="201"/>
      <c r="H81" s="208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2"/>
      <c r="AD81" s="194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</row>
    <row r="82" spans="1:55" s="3" customFormat="1" ht="15.75" customHeight="1" x14ac:dyDescent="0.2">
      <c r="A82" s="206"/>
      <c r="B82" s="206"/>
      <c r="C82" s="207"/>
      <c r="D82" s="201"/>
      <c r="E82" s="201"/>
      <c r="F82" s="201"/>
      <c r="G82" s="201"/>
      <c r="H82" s="208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2"/>
      <c r="AD82" s="194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5"/>
      <c r="AT82" s="195"/>
      <c r="AU82" s="195"/>
      <c r="AV82" s="195"/>
      <c r="AW82" s="195"/>
      <c r="AX82" s="195"/>
      <c r="AY82" s="195"/>
      <c r="AZ82" s="195"/>
      <c r="BA82" s="195"/>
      <c r="BB82" s="195"/>
      <c r="BC82" s="195"/>
    </row>
    <row r="83" spans="1:55" s="3" customFormat="1" ht="15.75" customHeight="1" x14ac:dyDescent="0.2">
      <c r="A83" s="204"/>
      <c r="B83" s="204"/>
      <c r="C83" s="155"/>
      <c r="D83" s="192"/>
      <c r="E83" s="192"/>
      <c r="F83" s="192"/>
      <c r="G83" s="192"/>
      <c r="H83" s="205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3"/>
      <c r="AD83" s="194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</row>
    <row r="84" spans="1:55" ht="27.75" customHeight="1" x14ac:dyDescent="0.25">
      <c r="A84" s="154" t="s">
        <v>55</v>
      </c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>
        <f>'[1]Впишите фамилии!'!I68</f>
        <v>0</v>
      </c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</row>
    <row r="85" spans="1:55" s="163" customFormat="1" ht="17.25" customHeight="1" x14ac:dyDescent="0.25">
      <c r="A85" s="158" t="s">
        <v>0</v>
      </c>
      <c r="B85" s="158" t="s">
        <v>1</v>
      </c>
      <c r="C85" s="159" t="s">
        <v>2</v>
      </c>
      <c r="D85" s="160">
        <f t="shared" ref="D85:H85" si="12">D43</f>
        <v>42265</v>
      </c>
      <c r="E85" s="160">
        <f t="shared" si="12"/>
        <v>42283</v>
      </c>
      <c r="F85" s="160">
        <f t="shared" si="12"/>
        <v>42299</v>
      </c>
      <c r="G85" s="160">
        <f t="shared" si="12"/>
        <v>42702</v>
      </c>
      <c r="H85" s="160">
        <f t="shared" si="12"/>
        <v>42714</v>
      </c>
      <c r="I85" s="160">
        <f>'[1]общая таблица'!H69</f>
        <v>0</v>
      </c>
      <c r="J85" s="160">
        <f>'[1]общая таблица'!I69</f>
        <v>0</v>
      </c>
      <c r="K85" s="160">
        <f>'[1]общая таблица'!J69</f>
        <v>0</v>
      </c>
      <c r="L85" s="160">
        <f>'[1]общая таблица'!K69</f>
        <v>0</v>
      </c>
      <c r="M85" s="160">
        <f>'[1]общая таблица'!L69</f>
        <v>0</v>
      </c>
      <c r="N85" s="160">
        <f>'[1]общая таблица'!M69</f>
        <v>0</v>
      </c>
      <c r="O85" s="160">
        <f>'[1]общая таблица'!N69</f>
        <v>0</v>
      </c>
      <c r="P85" s="160">
        <f>'[1]общая таблица'!O69</f>
        <v>0</v>
      </c>
      <c r="Q85" s="160">
        <f>'[1]общая таблица'!P69</f>
        <v>0</v>
      </c>
      <c r="R85" s="160">
        <f>'[1]общая таблица'!Q69</f>
        <v>0</v>
      </c>
      <c r="S85" s="160">
        <f>'[1]общая таблица'!R69</f>
        <v>0</v>
      </c>
      <c r="T85" s="160">
        <f>'[1]общая таблица'!S69</f>
        <v>0</v>
      </c>
      <c r="U85" s="160">
        <f>'[1]общая таблица'!T69</f>
        <v>0</v>
      </c>
      <c r="V85" s="160">
        <f>'[1]общая таблица'!U69</f>
        <v>0</v>
      </c>
      <c r="W85" s="160">
        <f>'[1]общая таблица'!V69</f>
        <v>0</v>
      </c>
      <c r="X85" s="160">
        <f>'[1]общая таблица'!W69</f>
        <v>0</v>
      </c>
      <c r="Y85" s="160">
        <f>'[1]общая таблица'!X69</f>
        <v>0</v>
      </c>
      <c r="Z85" s="160">
        <f>'[1]общая таблица'!Y69</f>
        <v>0</v>
      </c>
      <c r="AA85" s="160">
        <f>'[1]общая таблица'!Z69</f>
        <v>0</v>
      </c>
      <c r="AB85" s="160">
        <f>'[1]общая таблица'!AA69</f>
        <v>0</v>
      </c>
      <c r="AC85" s="161" t="s">
        <v>39</v>
      </c>
      <c r="AD85" s="162"/>
      <c r="AE85" s="162">
        <v>1</v>
      </c>
      <c r="AF85" s="162">
        <v>2</v>
      </c>
      <c r="AG85" s="162">
        <v>3</v>
      </c>
      <c r="AH85" s="162">
        <v>4</v>
      </c>
      <c r="AI85" s="162">
        <v>5</v>
      </c>
      <c r="AJ85" s="162">
        <v>6</v>
      </c>
      <c r="AK85" s="162">
        <v>7</v>
      </c>
      <c r="AL85" s="162">
        <v>8</v>
      </c>
      <c r="AM85" s="162">
        <v>9</v>
      </c>
      <c r="AN85" s="162">
        <v>10</v>
      </c>
      <c r="AO85" s="162">
        <v>11</v>
      </c>
      <c r="AP85" s="162">
        <v>12</v>
      </c>
      <c r="AQ85" s="162">
        <v>13</v>
      </c>
      <c r="AR85" s="162">
        <v>14</v>
      </c>
      <c r="AS85" s="162">
        <v>15</v>
      </c>
      <c r="AT85" s="162">
        <v>16</v>
      </c>
      <c r="AU85" s="162">
        <v>17</v>
      </c>
      <c r="AV85" s="162">
        <v>18</v>
      </c>
      <c r="AW85" s="162">
        <v>19</v>
      </c>
      <c r="AX85" s="162">
        <v>20</v>
      </c>
      <c r="AY85" s="162">
        <v>21</v>
      </c>
      <c r="AZ85" s="162">
        <v>22</v>
      </c>
      <c r="BA85" s="162">
        <v>23</v>
      </c>
      <c r="BB85" s="162">
        <v>24</v>
      </c>
      <c r="BC85" s="162">
        <v>25</v>
      </c>
    </row>
    <row r="86" spans="1:55" s="3" customFormat="1" ht="15.75" customHeight="1" x14ac:dyDescent="0.2">
      <c r="A86" s="170">
        <f>'[1]Впишите фамилии!'!J60</f>
        <v>1</v>
      </c>
      <c r="B86" s="170" t="str">
        <f>'[1]Впишите фамилии!'!K60</f>
        <v>в</v>
      </c>
      <c r="C86" s="179" t="str">
        <f>'[1]Впишите фамилии!'!L60</f>
        <v>Альжанова Томирис</v>
      </c>
      <c r="D86" s="170">
        <f>'[1]18.09'!K66</f>
        <v>47</v>
      </c>
      <c r="E86" s="170">
        <f>'[1]6.10'!K66</f>
        <v>55</v>
      </c>
      <c r="F86" s="170">
        <f>'[1]22.10'!K66</f>
        <v>55</v>
      </c>
      <c r="G86" s="170">
        <f>'[1]28.11'!K66</f>
        <v>54</v>
      </c>
      <c r="H86" s="170">
        <f>'[1]10.12'!K66</f>
        <v>71</v>
      </c>
      <c r="I86" s="173">
        <f>'[1]6тест'!K66</f>
        <v>0</v>
      </c>
      <c r="J86" s="173">
        <f>'[1]7тест'!K66</f>
        <v>0</v>
      </c>
      <c r="K86" s="173">
        <f>'[1]8тест'!K66</f>
        <v>0</v>
      </c>
      <c r="L86" s="173">
        <f>'[1]9тест'!K66</f>
        <v>0</v>
      </c>
      <c r="M86" s="173">
        <f>'[1]10тест'!K66</f>
        <v>0</v>
      </c>
      <c r="N86" s="173">
        <f>'[1]11тест'!K66</f>
        <v>0</v>
      </c>
      <c r="O86" s="173">
        <f>'[1]12тест'!K66</f>
        <v>0</v>
      </c>
      <c r="P86" s="173">
        <f>'[1]13тест'!K66</f>
        <v>0</v>
      </c>
      <c r="Q86" s="173">
        <f>'[1]14тест'!K66</f>
        <v>0</v>
      </c>
      <c r="R86" s="173">
        <f>'[1]15тест'!K66</f>
        <v>0</v>
      </c>
      <c r="S86" s="173">
        <f>'[1]16тест'!K66</f>
        <v>0</v>
      </c>
      <c r="T86" s="173">
        <f>'[1]17тест'!K66</f>
        <v>0</v>
      </c>
      <c r="U86" s="173">
        <f>'[1]18тест'!K66</f>
        <v>0</v>
      </c>
      <c r="V86" s="173">
        <f>'[1]19тест'!K66</f>
        <v>0</v>
      </c>
      <c r="W86" s="173">
        <f>'[1]20тест'!K66</f>
        <v>0</v>
      </c>
      <c r="X86" s="173">
        <f>'[1]21тест'!K66</f>
        <v>0</v>
      </c>
      <c r="Y86" s="173">
        <f>'[1]22тест'!K66</f>
        <v>0</v>
      </c>
      <c r="Z86" s="173">
        <f>'[1]23тест'!K66</f>
        <v>0</v>
      </c>
      <c r="AA86" s="173">
        <f>'[1]24тест'!K66</f>
        <v>0</v>
      </c>
      <c r="AB86" s="173">
        <f>'[1]25тест'!K66</f>
        <v>0</v>
      </c>
      <c r="AC86" s="174">
        <f t="shared" si="1"/>
        <v>56.4</v>
      </c>
      <c r="AD86" s="162">
        <f t="shared" si="2"/>
        <v>5</v>
      </c>
      <c r="AE86" s="175">
        <f t="shared" si="10"/>
        <v>1</v>
      </c>
      <c r="AF86" s="175">
        <f t="shared" si="10"/>
        <v>1</v>
      </c>
      <c r="AG86" s="175">
        <f t="shared" si="10"/>
        <v>1</v>
      </c>
      <c r="AH86" s="175">
        <f t="shared" si="10"/>
        <v>1</v>
      </c>
      <c r="AI86" s="175">
        <f t="shared" si="10"/>
        <v>1</v>
      </c>
      <c r="AJ86" s="175" t="str">
        <f t="shared" si="10"/>
        <v xml:space="preserve"> </v>
      </c>
      <c r="AK86" s="175" t="str">
        <f t="shared" si="10"/>
        <v xml:space="preserve"> </v>
      </c>
      <c r="AL86" s="175" t="str">
        <f t="shared" si="11"/>
        <v xml:space="preserve"> </v>
      </c>
      <c r="AM86" s="175" t="str">
        <f t="shared" si="11"/>
        <v xml:space="preserve"> </v>
      </c>
      <c r="AN86" s="175" t="str">
        <f t="shared" si="11"/>
        <v xml:space="preserve"> </v>
      </c>
      <c r="AO86" s="175" t="str">
        <f t="shared" si="11"/>
        <v xml:space="preserve"> </v>
      </c>
      <c r="AP86" s="175" t="str">
        <f t="shared" si="11"/>
        <v xml:space="preserve"> </v>
      </c>
      <c r="AQ86" s="175" t="str">
        <f t="shared" si="11"/>
        <v xml:space="preserve"> </v>
      </c>
      <c r="AR86" s="175" t="str">
        <f t="shared" si="11"/>
        <v xml:space="preserve"> </v>
      </c>
      <c r="AS86" s="175" t="str">
        <f t="shared" si="11"/>
        <v xml:space="preserve"> </v>
      </c>
      <c r="AT86" s="175" t="str">
        <f t="shared" si="11"/>
        <v xml:space="preserve"> </v>
      </c>
      <c r="AU86" s="175" t="str">
        <f t="shared" si="7"/>
        <v xml:space="preserve"> </v>
      </c>
      <c r="AV86" s="175" t="str">
        <f t="shared" si="7"/>
        <v xml:space="preserve"> </v>
      </c>
      <c r="AW86" s="175" t="str">
        <f t="shared" si="7"/>
        <v xml:space="preserve"> </v>
      </c>
      <c r="AX86" s="175" t="str">
        <f t="shared" si="7"/>
        <v xml:space="preserve"> </v>
      </c>
      <c r="AY86" s="175" t="str">
        <f t="shared" si="6"/>
        <v xml:space="preserve"> </v>
      </c>
      <c r="AZ86" s="175" t="str">
        <f t="shared" si="4"/>
        <v xml:space="preserve"> </v>
      </c>
      <c r="BA86" s="175" t="str">
        <f t="shared" si="4"/>
        <v xml:space="preserve"> </v>
      </c>
      <c r="BB86" s="175" t="str">
        <f t="shared" si="4"/>
        <v xml:space="preserve"> </v>
      </c>
      <c r="BC86" s="175" t="str">
        <f t="shared" si="4"/>
        <v xml:space="preserve"> </v>
      </c>
    </row>
    <row r="87" spans="1:55" s="3" customFormat="1" ht="15.75" customHeight="1" x14ac:dyDescent="0.2">
      <c r="A87" s="170">
        <f>'[1]Впишите фамилии!'!J61</f>
        <v>2</v>
      </c>
      <c r="B87" s="170" t="str">
        <f>'[1]Впишите фамилии!'!K61</f>
        <v>в</v>
      </c>
      <c r="C87" s="179" t="str">
        <f>'[1]Впишите фамилии!'!L61</f>
        <v>Балтабаева Рахиля</v>
      </c>
      <c r="D87" s="170">
        <f>'[1]18.09'!K67</f>
        <v>0</v>
      </c>
      <c r="E87" s="170">
        <f>'[1]6.10'!K67</f>
        <v>63</v>
      </c>
      <c r="F87" s="170">
        <f>'[1]22.10'!K67</f>
        <v>38</v>
      </c>
      <c r="G87" s="170">
        <f>'[1]28.11'!K67</f>
        <v>49</v>
      </c>
      <c r="H87" s="170">
        <f>'[1]10.12'!K67</f>
        <v>61</v>
      </c>
      <c r="I87" s="173">
        <f>'[1]6тест'!K67</f>
        <v>0</v>
      </c>
      <c r="J87" s="173">
        <f>'[1]7тест'!K67</f>
        <v>0</v>
      </c>
      <c r="K87" s="173">
        <f>'[1]8тест'!K67</f>
        <v>0</v>
      </c>
      <c r="L87" s="173">
        <f>'[1]9тест'!K67</f>
        <v>0</v>
      </c>
      <c r="M87" s="173">
        <f>'[1]10тест'!K67</f>
        <v>0</v>
      </c>
      <c r="N87" s="173">
        <f>'[1]11тест'!K67</f>
        <v>0</v>
      </c>
      <c r="O87" s="173">
        <f>'[1]12тест'!K67</f>
        <v>0</v>
      </c>
      <c r="P87" s="173">
        <f>'[1]13тест'!K67</f>
        <v>0</v>
      </c>
      <c r="Q87" s="173">
        <f>'[1]14тест'!K67</f>
        <v>0</v>
      </c>
      <c r="R87" s="173">
        <f>'[1]15тест'!K67</f>
        <v>0</v>
      </c>
      <c r="S87" s="173">
        <f>'[1]16тест'!K67</f>
        <v>0</v>
      </c>
      <c r="T87" s="173">
        <f>'[1]17тест'!K67</f>
        <v>0</v>
      </c>
      <c r="U87" s="173">
        <f>'[1]18тест'!K67</f>
        <v>0</v>
      </c>
      <c r="V87" s="173">
        <f>'[1]19тест'!K67</f>
        <v>0</v>
      </c>
      <c r="W87" s="173">
        <f>'[1]20тест'!K67</f>
        <v>0</v>
      </c>
      <c r="X87" s="173">
        <f>'[1]21тест'!K67</f>
        <v>0</v>
      </c>
      <c r="Y87" s="173">
        <f>'[1]22тест'!K67</f>
        <v>0</v>
      </c>
      <c r="Z87" s="173">
        <f>'[1]23тест'!K67</f>
        <v>0</v>
      </c>
      <c r="AA87" s="173">
        <f>'[1]24тест'!K67</f>
        <v>0</v>
      </c>
      <c r="AB87" s="173">
        <f>'[1]25тест'!K67</f>
        <v>0</v>
      </c>
      <c r="AC87" s="174">
        <f t="shared" si="1"/>
        <v>52.75</v>
      </c>
      <c r="AD87" s="162">
        <f t="shared" si="2"/>
        <v>4</v>
      </c>
      <c r="AE87" s="175" t="str">
        <f t="shared" si="10"/>
        <v xml:space="preserve"> </v>
      </c>
      <c r="AF87" s="175">
        <f t="shared" si="10"/>
        <v>1</v>
      </c>
      <c r="AG87" s="175">
        <f t="shared" si="10"/>
        <v>1</v>
      </c>
      <c r="AH87" s="175">
        <f t="shared" si="10"/>
        <v>1</v>
      </c>
      <c r="AI87" s="175">
        <f t="shared" si="10"/>
        <v>1</v>
      </c>
      <c r="AJ87" s="175" t="str">
        <f t="shared" si="10"/>
        <v xml:space="preserve"> </v>
      </c>
      <c r="AK87" s="175" t="str">
        <f t="shared" si="10"/>
        <v xml:space="preserve"> </v>
      </c>
      <c r="AL87" s="175" t="str">
        <f t="shared" si="11"/>
        <v xml:space="preserve"> </v>
      </c>
      <c r="AM87" s="175" t="str">
        <f t="shared" si="11"/>
        <v xml:space="preserve"> </v>
      </c>
      <c r="AN87" s="175" t="str">
        <f t="shared" si="11"/>
        <v xml:space="preserve"> </v>
      </c>
      <c r="AO87" s="175" t="str">
        <f t="shared" si="11"/>
        <v xml:space="preserve"> </v>
      </c>
      <c r="AP87" s="175" t="str">
        <f t="shared" si="11"/>
        <v xml:space="preserve"> </v>
      </c>
      <c r="AQ87" s="175" t="str">
        <f t="shared" si="11"/>
        <v xml:space="preserve"> </v>
      </c>
      <c r="AR87" s="175" t="str">
        <f t="shared" si="11"/>
        <v xml:space="preserve"> </v>
      </c>
      <c r="AS87" s="175" t="str">
        <f t="shared" si="11"/>
        <v xml:space="preserve"> </v>
      </c>
      <c r="AT87" s="175" t="str">
        <f t="shared" si="11"/>
        <v xml:space="preserve"> </v>
      </c>
      <c r="AU87" s="175" t="str">
        <f t="shared" si="7"/>
        <v xml:space="preserve"> </v>
      </c>
      <c r="AV87" s="175" t="str">
        <f t="shared" si="7"/>
        <v xml:space="preserve"> </v>
      </c>
      <c r="AW87" s="175" t="str">
        <f t="shared" si="7"/>
        <v xml:space="preserve"> </v>
      </c>
      <c r="AX87" s="175" t="str">
        <f t="shared" si="7"/>
        <v xml:space="preserve"> </v>
      </c>
      <c r="AY87" s="175" t="str">
        <f t="shared" si="6"/>
        <v xml:space="preserve"> </v>
      </c>
      <c r="AZ87" s="175" t="str">
        <f t="shared" si="4"/>
        <v xml:space="preserve"> </v>
      </c>
      <c r="BA87" s="175" t="str">
        <f t="shared" si="4"/>
        <v xml:space="preserve"> </v>
      </c>
      <c r="BB87" s="175" t="str">
        <f t="shared" si="4"/>
        <v xml:space="preserve"> </v>
      </c>
      <c r="BC87" s="175" t="str">
        <f t="shared" si="4"/>
        <v xml:space="preserve"> </v>
      </c>
    </row>
    <row r="88" spans="1:55" s="3" customFormat="1" ht="15.75" customHeight="1" x14ac:dyDescent="0.2">
      <c r="A88" s="170">
        <f>'[1]Впишите фамилии!'!J62</f>
        <v>3</v>
      </c>
      <c r="B88" s="170" t="str">
        <f>'[1]Впишите фамилии!'!K62</f>
        <v>в</v>
      </c>
      <c r="C88" s="179" t="str">
        <f>'[1]Впишите фамилии!'!L62</f>
        <v>Гебель Роман</v>
      </c>
      <c r="D88" s="170">
        <f>'[1]18.09'!K68</f>
        <v>0</v>
      </c>
      <c r="E88" s="170">
        <f>'[1]6.10'!K68</f>
        <v>62</v>
      </c>
      <c r="F88" s="170">
        <f>'[1]22.10'!K68</f>
        <v>46</v>
      </c>
      <c r="G88" s="170">
        <f>'[1]28.11'!K68</f>
        <v>45</v>
      </c>
      <c r="H88" s="170">
        <f>'[1]10.12'!K68</f>
        <v>57</v>
      </c>
      <c r="I88" s="173">
        <f>'[1]6тест'!K68</f>
        <v>0</v>
      </c>
      <c r="J88" s="173">
        <f>'[1]7тест'!K68</f>
        <v>0</v>
      </c>
      <c r="K88" s="173">
        <f>'[1]8тест'!K68</f>
        <v>0</v>
      </c>
      <c r="L88" s="173">
        <f>'[1]9тест'!K68</f>
        <v>0</v>
      </c>
      <c r="M88" s="173">
        <f>'[1]10тест'!K68</f>
        <v>0</v>
      </c>
      <c r="N88" s="173">
        <f>'[1]11тест'!K68</f>
        <v>0</v>
      </c>
      <c r="O88" s="173">
        <f>'[1]12тест'!K68</f>
        <v>0</v>
      </c>
      <c r="P88" s="173">
        <f>'[1]13тест'!K68</f>
        <v>0</v>
      </c>
      <c r="Q88" s="173">
        <f>'[1]14тест'!K68</f>
        <v>0</v>
      </c>
      <c r="R88" s="173">
        <f>'[1]15тест'!K68</f>
        <v>0</v>
      </c>
      <c r="S88" s="173">
        <f>'[1]16тест'!K68</f>
        <v>0</v>
      </c>
      <c r="T88" s="173">
        <f>'[1]17тест'!K68</f>
        <v>0</v>
      </c>
      <c r="U88" s="173">
        <f>'[1]18тест'!K68</f>
        <v>0</v>
      </c>
      <c r="V88" s="173">
        <f>'[1]19тест'!K68</f>
        <v>0</v>
      </c>
      <c r="W88" s="173">
        <f>'[1]20тест'!K68</f>
        <v>0</v>
      </c>
      <c r="X88" s="173">
        <f>'[1]21тест'!K68</f>
        <v>0</v>
      </c>
      <c r="Y88" s="173">
        <f>'[1]22тест'!K68</f>
        <v>0</v>
      </c>
      <c r="Z88" s="173">
        <f>'[1]23тест'!K68</f>
        <v>0</v>
      </c>
      <c r="AA88" s="173">
        <f>'[1]24тест'!K68</f>
        <v>0</v>
      </c>
      <c r="AB88" s="173">
        <f>'[1]25тест'!K68</f>
        <v>0</v>
      </c>
      <c r="AC88" s="174">
        <f t="shared" si="1"/>
        <v>52.5</v>
      </c>
      <c r="AD88" s="162">
        <f t="shared" si="2"/>
        <v>4</v>
      </c>
      <c r="AE88" s="175" t="str">
        <f t="shared" si="10"/>
        <v xml:space="preserve"> </v>
      </c>
      <c r="AF88" s="175">
        <f t="shared" si="10"/>
        <v>1</v>
      </c>
      <c r="AG88" s="175">
        <f t="shared" si="10"/>
        <v>1</v>
      </c>
      <c r="AH88" s="175">
        <f t="shared" si="10"/>
        <v>1</v>
      </c>
      <c r="AI88" s="175">
        <f t="shared" si="10"/>
        <v>1</v>
      </c>
      <c r="AJ88" s="175" t="str">
        <f t="shared" si="10"/>
        <v xml:space="preserve"> </v>
      </c>
      <c r="AK88" s="175" t="str">
        <f t="shared" si="10"/>
        <v xml:space="preserve"> </v>
      </c>
      <c r="AL88" s="175" t="str">
        <f t="shared" si="11"/>
        <v xml:space="preserve"> </v>
      </c>
      <c r="AM88" s="175" t="str">
        <f t="shared" si="11"/>
        <v xml:space="preserve"> </v>
      </c>
      <c r="AN88" s="175" t="str">
        <f t="shared" si="11"/>
        <v xml:space="preserve"> </v>
      </c>
      <c r="AO88" s="175" t="str">
        <f t="shared" si="11"/>
        <v xml:space="preserve"> </v>
      </c>
      <c r="AP88" s="175" t="str">
        <f t="shared" si="11"/>
        <v xml:space="preserve"> </v>
      </c>
      <c r="AQ88" s="175" t="str">
        <f t="shared" si="11"/>
        <v xml:space="preserve"> </v>
      </c>
      <c r="AR88" s="175" t="str">
        <f t="shared" si="11"/>
        <v xml:space="preserve"> </v>
      </c>
      <c r="AS88" s="175" t="str">
        <f t="shared" si="11"/>
        <v xml:space="preserve"> </v>
      </c>
      <c r="AT88" s="175" t="str">
        <f t="shared" si="11"/>
        <v xml:space="preserve"> </v>
      </c>
      <c r="AU88" s="175" t="str">
        <f t="shared" si="7"/>
        <v xml:space="preserve"> </v>
      </c>
      <c r="AV88" s="175" t="str">
        <f t="shared" si="7"/>
        <v xml:space="preserve"> </v>
      </c>
      <c r="AW88" s="175" t="str">
        <f t="shared" si="7"/>
        <v xml:space="preserve"> </v>
      </c>
      <c r="AX88" s="175" t="str">
        <f t="shared" si="7"/>
        <v xml:space="preserve"> </v>
      </c>
      <c r="AY88" s="175" t="str">
        <f t="shared" si="6"/>
        <v xml:space="preserve"> </v>
      </c>
      <c r="AZ88" s="175" t="str">
        <f t="shared" si="4"/>
        <v xml:space="preserve"> </v>
      </c>
      <c r="BA88" s="175" t="str">
        <f t="shared" si="4"/>
        <v xml:space="preserve"> </v>
      </c>
      <c r="BB88" s="175" t="str">
        <f t="shared" si="4"/>
        <v xml:space="preserve"> </v>
      </c>
      <c r="BC88" s="175" t="str">
        <f t="shared" si="4"/>
        <v xml:space="preserve"> </v>
      </c>
    </row>
    <row r="89" spans="1:55" s="3" customFormat="1" ht="15.75" customHeight="1" x14ac:dyDescent="0.2">
      <c r="A89" s="170">
        <f>'[1]Впишите фамилии!'!J63</f>
        <v>4</v>
      </c>
      <c r="B89" s="170" t="str">
        <f>'[1]Впишите фамилии!'!K63</f>
        <v>в</v>
      </c>
      <c r="C89" s="179" t="str">
        <f>'[1]Впишите фамилии!'!L63</f>
        <v>Гидей Вячеслав</v>
      </c>
      <c r="D89" s="170">
        <f>'[1]18.09'!K69</f>
        <v>0</v>
      </c>
      <c r="E89" s="170">
        <f>'[1]6.10'!K69</f>
        <v>38</v>
      </c>
      <c r="F89" s="170">
        <f>'[1]22.10'!K69</f>
        <v>0</v>
      </c>
      <c r="G89" s="170">
        <f>'[1]28.11'!K69</f>
        <v>0</v>
      </c>
      <c r="H89" s="170">
        <f>'[1]10.12'!K69</f>
        <v>0</v>
      </c>
      <c r="I89" s="173">
        <f>'[1]6тест'!K69</f>
        <v>0</v>
      </c>
      <c r="J89" s="173">
        <f>'[1]7тест'!K69</f>
        <v>0</v>
      </c>
      <c r="K89" s="173">
        <f>'[1]8тест'!K69</f>
        <v>0</v>
      </c>
      <c r="L89" s="173">
        <f>'[1]9тест'!K69</f>
        <v>0</v>
      </c>
      <c r="M89" s="173">
        <f>'[1]10тест'!K69</f>
        <v>0</v>
      </c>
      <c r="N89" s="173">
        <f>'[1]11тест'!K69</f>
        <v>0</v>
      </c>
      <c r="O89" s="173">
        <f>'[1]12тест'!K69</f>
        <v>0</v>
      </c>
      <c r="P89" s="173">
        <f>'[1]13тест'!K69</f>
        <v>0</v>
      </c>
      <c r="Q89" s="173">
        <f>'[1]14тест'!K69</f>
        <v>0</v>
      </c>
      <c r="R89" s="173">
        <f>'[1]15тест'!K69</f>
        <v>0</v>
      </c>
      <c r="S89" s="173">
        <f>'[1]16тест'!K69</f>
        <v>0</v>
      </c>
      <c r="T89" s="173">
        <f>'[1]17тест'!K69</f>
        <v>0</v>
      </c>
      <c r="U89" s="173">
        <f>'[1]18тест'!K69</f>
        <v>0</v>
      </c>
      <c r="V89" s="173">
        <f>'[1]19тест'!K69</f>
        <v>0</v>
      </c>
      <c r="W89" s="173">
        <f>'[1]20тест'!K69</f>
        <v>0</v>
      </c>
      <c r="X89" s="173">
        <f>'[1]21тест'!K69</f>
        <v>0</v>
      </c>
      <c r="Y89" s="173">
        <f>'[1]22тест'!K69</f>
        <v>0</v>
      </c>
      <c r="Z89" s="173">
        <f>'[1]23тест'!K69</f>
        <v>0</v>
      </c>
      <c r="AA89" s="173">
        <f>'[1]24тест'!K69</f>
        <v>0</v>
      </c>
      <c r="AB89" s="173">
        <f>'[1]25тест'!K69</f>
        <v>0</v>
      </c>
      <c r="AC89" s="174">
        <f t="shared" ref="AC89:AC117" si="13">SUM(D89:AB89)/AD89</f>
        <v>38</v>
      </c>
      <c r="AD89" s="162">
        <f t="shared" ref="AD89:AD117" si="14">SUM(AE89:BC89)</f>
        <v>1</v>
      </c>
      <c r="AE89" s="175" t="str">
        <f t="shared" si="10"/>
        <v xml:space="preserve"> </v>
      </c>
      <c r="AF89" s="175">
        <f t="shared" si="10"/>
        <v>1</v>
      </c>
      <c r="AG89" s="175" t="str">
        <f t="shared" si="10"/>
        <v xml:space="preserve"> </v>
      </c>
      <c r="AH89" s="175" t="str">
        <f t="shared" si="10"/>
        <v xml:space="preserve"> </v>
      </c>
      <c r="AI89" s="175" t="str">
        <f t="shared" si="10"/>
        <v xml:space="preserve"> </v>
      </c>
      <c r="AJ89" s="175" t="str">
        <f t="shared" si="10"/>
        <v xml:space="preserve"> </v>
      </c>
      <c r="AK89" s="175" t="str">
        <f t="shared" si="10"/>
        <v xml:space="preserve"> </v>
      </c>
      <c r="AL89" s="175" t="str">
        <f t="shared" si="11"/>
        <v xml:space="preserve"> </v>
      </c>
      <c r="AM89" s="175" t="str">
        <f t="shared" si="11"/>
        <v xml:space="preserve"> </v>
      </c>
      <c r="AN89" s="175" t="str">
        <f t="shared" si="11"/>
        <v xml:space="preserve"> </v>
      </c>
      <c r="AO89" s="175" t="str">
        <f t="shared" si="11"/>
        <v xml:space="preserve"> </v>
      </c>
      <c r="AP89" s="175" t="str">
        <f t="shared" si="11"/>
        <v xml:space="preserve"> </v>
      </c>
      <c r="AQ89" s="175" t="str">
        <f t="shared" si="11"/>
        <v xml:space="preserve"> </v>
      </c>
      <c r="AR89" s="175" t="str">
        <f t="shared" si="11"/>
        <v xml:space="preserve"> </v>
      </c>
      <c r="AS89" s="175" t="str">
        <f t="shared" si="11"/>
        <v xml:space="preserve"> </v>
      </c>
      <c r="AT89" s="175" t="str">
        <f t="shared" si="11"/>
        <v xml:space="preserve"> </v>
      </c>
      <c r="AU89" s="175" t="str">
        <f t="shared" si="7"/>
        <v xml:space="preserve"> </v>
      </c>
      <c r="AV89" s="175" t="str">
        <f t="shared" si="7"/>
        <v xml:space="preserve"> </v>
      </c>
      <c r="AW89" s="175" t="str">
        <f t="shared" si="7"/>
        <v xml:space="preserve"> </v>
      </c>
      <c r="AX89" s="175" t="str">
        <f t="shared" si="7"/>
        <v xml:space="preserve"> </v>
      </c>
      <c r="AY89" s="175" t="str">
        <f t="shared" si="6"/>
        <v xml:space="preserve"> </v>
      </c>
      <c r="AZ89" s="175" t="str">
        <f t="shared" si="4"/>
        <v xml:space="preserve"> </v>
      </c>
      <c r="BA89" s="175" t="str">
        <f t="shared" si="4"/>
        <v xml:space="preserve"> </v>
      </c>
      <c r="BB89" s="175" t="str">
        <f t="shared" si="4"/>
        <v xml:space="preserve"> </v>
      </c>
      <c r="BC89" s="175" t="str">
        <f t="shared" si="4"/>
        <v xml:space="preserve"> </v>
      </c>
    </row>
    <row r="90" spans="1:55" s="3" customFormat="1" ht="15.75" customHeight="1" x14ac:dyDescent="0.2">
      <c r="A90" s="170">
        <f>'[1]Впишите фамилии!'!J64</f>
        <v>5</v>
      </c>
      <c r="B90" s="170" t="str">
        <f>'[1]Впишите фамилии!'!K64</f>
        <v>в</v>
      </c>
      <c r="C90" s="179" t="str">
        <f>'[1]Впишите фамилии!'!L64</f>
        <v>Евлоев Руслан</v>
      </c>
      <c r="D90" s="170">
        <f>'[1]18.09'!K70</f>
        <v>0</v>
      </c>
      <c r="E90" s="170">
        <f>'[1]6.10'!K70</f>
        <v>37</v>
      </c>
      <c r="F90" s="170">
        <f>'[1]22.10'!K70</f>
        <v>0</v>
      </c>
      <c r="G90" s="170">
        <f>'[1]28.11'!K70</f>
        <v>43</v>
      </c>
      <c r="H90" s="170">
        <f>'[1]10.12'!K70</f>
        <v>43</v>
      </c>
      <c r="I90" s="173">
        <f>'[1]6тест'!K70</f>
        <v>0</v>
      </c>
      <c r="J90" s="173">
        <f>'[1]7тест'!K70</f>
        <v>0</v>
      </c>
      <c r="K90" s="173">
        <f>'[1]8тест'!K70</f>
        <v>0</v>
      </c>
      <c r="L90" s="173">
        <f>'[1]9тест'!K70</f>
        <v>0</v>
      </c>
      <c r="M90" s="173">
        <f>'[1]10тест'!K70</f>
        <v>0</v>
      </c>
      <c r="N90" s="173">
        <f>'[1]11тест'!K70</f>
        <v>0</v>
      </c>
      <c r="O90" s="173">
        <f>'[1]12тест'!K70</f>
        <v>0</v>
      </c>
      <c r="P90" s="173">
        <f>'[1]13тест'!K70</f>
        <v>0</v>
      </c>
      <c r="Q90" s="173">
        <f>'[1]14тест'!K70</f>
        <v>0</v>
      </c>
      <c r="R90" s="173">
        <f>'[1]15тест'!K70</f>
        <v>0</v>
      </c>
      <c r="S90" s="173">
        <f>'[1]16тест'!K70</f>
        <v>0</v>
      </c>
      <c r="T90" s="173">
        <f>'[1]17тест'!K70</f>
        <v>0</v>
      </c>
      <c r="U90" s="173">
        <f>'[1]18тест'!K70</f>
        <v>0</v>
      </c>
      <c r="V90" s="173">
        <f>'[1]19тест'!K70</f>
        <v>0</v>
      </c>
      <c r="W90" s="173">
        <f>'[1]20тест'!K70</f>
        <v>0</v>
      </c>
      <c r="X90" s="173">
        <f>'[1]21тест'!K70</f>
        <v>0</v>
      </c>
      <c r="Y90" s="173">
        <f>'[1]22тест'!K70</f>
        <v>0</v>
      </c>
      <c r="Z90" s="173">
        <f>'[1]23тест'!K70</f>
        <v>0</v>
      </c>
      <c r="AA90" s="173">
        <f>'[1]24тест'!K70</f>
        <v>0</v>
      </c>
      <c r="AB90" s="173">
        <f>'[1]25тест'!K70</f>
        <v>0</v>
      </c>
      <c r="AC90" s="174">
        <f t="shared" si="13"/>
        <v>41</v>
      </c>
      <c r="AD90" s="162">
        <f t="shared" si="14"/>
        <v>3</v>
      </c>
      <c r="AE90" s="175" t="str">
        <f t="shared" si="10"/>
        <v xml:space="preserve"> </v>
      </c>
      <c r="AF90" s="175">
        <f t="shared" si="10"/>
        <v>1</v>
      </c>
      <c r="AG90" s="175" t="str">
        <f t="shared" si="10"/>
        <v xml:space="preserve"> </v>
      </c>
      <c r="AH90" s="175">
        <f t="shared" si="10"/>
        <v>1</v>
      </c>
      <c r="AI90" s="175">
        <f t="shared" si="10"/>
        <v>1</v>
      </c>
      <c r="AJ90" s="175" t="str">
        <f t="shared" si="10"/>
        <v xml:space="preserve"> </v>
      </c>
      <c r="AK90" s="175" t="str">
        <f t="shared" si="10"/>
        <v xml:space="preserve"> </v>
      </c>
      <c r="AL90" s="175" t="str">
        <f t="shared" si="11"/>
        <v xml:space="preserve"> </v>
      </c>
      <c r="AM90" s="175" t="str">
        <f t="shared" si="11"/>
        <v xml:space="preserve"> </v>
      </c>
      <c r="AN90" s="175" t="str">
        <f t="shared" si="11"/>
        <v xml:space="preserve"> </v>
      </c>
      <c r="AO90" s="175" t="str">
        <f t="shared" si="11"/>
        <v xml:space="preserve"> </v>
      </c>
      <c r="AP90" s="175" t="str">
        <f t="shared" si="11"/>
        <v xml:space="preserve"> </v>
      </c>
      <c r="AQ90" s="175" t="str">
        <f t="shared" si="11"/>
        <v xml:space="preserve"> </v>
      </c>
      <c r="AR90" s="175" t="str">
        <f t="shared" si="11"/>
        <v xml:space="preserve"> </v>
      </c>
      <c r="AS90" s="175" t="str">
        <f t="shared" si="11"/>
        <v xml:space="preserve"> </v>
      </c>
      <c r="AT90" s="175" t="str">
        <f t="shared" si="11"/>
        <v xml:space="preserve"> </v>
      </c>
      <c r="AU90" s="175" t="str">
        <f t="shared" si="7"/>
        <v xml:space="preserve"> </v>
      </c>
      <c r="AV90" s="175" t="str">
        <f t="shared" si="7"/>
        <v xml:space="preserve"> </v>
      </c>
      <c r="AW90" s="175" t="str">
        <f t="shared" si="7"/>
        <v xml:space="preserve"> </v>
      </c>
      <c r="AX90" s="175" t="str">
        <f t="shared" si="7"/>
        <v xml:space="preserve"> </v>
      </c>
      <c r="AY90" s="175" t="str">
        <f t="shared" si="6"/>
        <v xml:space="preserve"> </v>
      </c>
      <c r="AZ90" s="175" t="str">
        <f t="shared" si="4"/>
        <v xml:space="preserve"> </v>
      </c>
      <c r="BA90" s="175" t="str">
        <f t="shared" si="4"/>
        <v xml:space="preserve"> </v>
      </c>
      <c r="BB90" s="175" t="str">
        <f t="shared" si="4"/>
        <v xml:space="preserve"> </v>
      </c>
      <c r="BC90" s="175" t="str">
        <f t="shared" si="4"/>
        <v xml:space="preserve"> </v>
      </c>
    </row>
    <row r="91" spans="1:55" s="3" customFormat="1" ht="15.75" customHeight="1" x14ac:dyDescent="0.2">
      <c r="A91" s="170">
        <f>'[1]Впишите фамилии!'!J65</f>
        <v>6</v>
      </c>
      <c r="B91" s="170" t="str">
        <f>'[1]Впишите фамилии!'!K65</f>
        <v>в</v>
      </c>
      <c r="C91" s="179" t="str">
        <f>'[1]Впишите фамилии!'!L65</f>
        <v>Емелина Лилия</v>
      </c>
      <c r="D91" s="170">
        <f>'[1]18.09'!K71</f>
        <v>56</v>
      </c>
      <c r="E91" s="170">
        <f>'[1]6.10'!K71</f>
        <v>49</v>
      </c>
      <c r="F91" s="170">
        <f>'[1]22.10'!K71</f>
        <v>44</v>
      </c>
      <c r="G91" s="170">
        <f>'[1]28.11'!K71</f>
        <v>54</v>
      </c>
      <c r="H91" s="170">
        <f>'[1]10.12'!K71</f>
        <v>49</v>
      </c>
      <c r="I91" s="173">
        <f>'[1]6тест'!K71</f>
        <v>0</v>
      </c>
      <c r="J91" s="173">
        <f>'[1]7тест'!K71</f>
        <v>0</v>
      </c>
      <c r="K91" s="173">
        <f>'[1]8тест'!K71</f>
        <v>0</v>
      </c>
      <c r="L91" s="173">
        <f>'[1]9тест'!K71</f>
        <v>0</v>
      </c>
      <c r="M91" s="173">
        <f>'[1]10тест'!K71</f>
        <v>0</v>
      </c>
      <c r="N91" s="173">
        <f>'[1]11тест'!K71</f>
        <v>0</v>
      </c>
      <c r="O91" s="173">
        <f>'[1]12тест'!K71</f>
        <v>0</v>
      </c>
      <c r="P91" s="173">
        <f>'[1]13тест'!K71</f>
        <v>0</v>
      </c>
      <c r="Q91" s="173">
        <f>'[1]14тест'!K71</f>
        <v>0</v>
      </c>
      <c r="R91" s="173">
        <f>'[1]15тест'!K71</f>
        <v>0</v>
      </c>
      <c r="S91" s="173">
        <f>'[1]16тест'!K71</f>
        <v>0</v>
      </c>
      <c r="T91" s="173">
        <f>'[1]17тест'!K71</f>
        <v>0</v>
      </c>
      <c r="U91" s="173">
        <f>'[1]18тест'!K71</f>
        <v>0</v>
      </c>
      <c r="V91" s="173">
        <f>'[1]19тест'!K71</f>
        <v>0</v>
      </c>
      <c r="W91" s="173">
        <f>'[1]20тест'!K71</f>
        <v>0</v>
      </c>
      <c r="X91" s="173">
        <f>'[1]21тест'!K71</f>
        <v>0</v>
      </c>
      <c r="Y91" s="173">
        <f>'[1]22тест'!K71</f>
        <v>0</v>
      </c>
      <c r="Z91" s="173">
        <f>'[1]23тест'!K71</f>
        <v>0</v>
      </c>
      <c r="AA91" s="173">
        <f>'[1]24тест'!K71</f>
        <v>0</v>
      </c>
      <c r="AB91" s="173">
        <f>'[1]25тест'!K71</f>
        <v>0</v>
      </c>
      <c r="AC91" s="174">
        <f t="shared" si="13"/>
        <v>50.4</v>
      </c>
      <c r="AD91" s="162">
        <f t="shared" si="14"/>
        <v>5</v>
      </c>
      <c r="AE91" s="175">
        <f t="shared" si="10"/>
        <v>1</v>
      </c>
      <c r="AF91" s="175">
        <f t="shared" si="10"/>
        <v>1</v>
      </c>
      <c r="AG91" s="175">
        <f t="shared" si="10"/>
        <v>1</v>
      </c>
      <c r="AH91" s="175">
        <f t="shared" si="10"/>
        <v>1</v>
      </c>
      <c r="AI91" s="175">
        <f t="shared" si="10"/>
        <v>1</v>
      </c>
      <c r="AJ91" s="175" t="str">
        <f t="shared" si="10"/>
        <v xml:space="preserve"> </v>
      </c>
      <c r="AK91" s="175" t="str">
        <f t="shared" si="10"/>
        <v xml:space="preserve"> </v>
      </c>
      <c r="AL91" s="175" t="str">
        <f t="shared" si="11"/>
        <v xml:space="preserve"> </v>
      </c>
      <c r="AM91" s="175" t="str">
        <f t="shared" si="11"/>
        <v xml:space="preserve"> </v>
      </c>
      <c r="AN91" s="175" t="str">
        <f t="shared" si="11"/>
        <v xml:space="preserve"> </v>
      </c>
      <c r="AO91" s="175" t="str">
        <f t="shared" si="11"/>
        <v xml:space="preserve"> </v>
      </c>
      <c r="AP91" s="175" t="str">
        <f t="shared" si="11"/>
        <v xml:space="preserve"> </v>
      </c>
      <c r="AQ91" s="175" t="str">
        <f t="shared" si="11"/>
        <v xml:space="preserve"> </v>
      </c>
      <c r="AR91" s="175" t="str">
        <f t="shared" si="11"/>
        <v xml:space="preserve"> </v>
      </c>
      <c r="AS91" s="175" t="str">
        <f t="shared" si="11"/>
        <v xml:space="preserve"> </v>
      </c>
      <c r="AT91" s="175" t="str">
        <f t="shared" si="11"/>
        <v xml:space="preserve"> </v>
      </c>
      <c r="AU91" s="175" t="str">
        <f t="shared" si="7"/>
        <v xml:space="preserve"> </v>
      </c>
      <c r="AV91" s="175" t="str">
        <f t="shared" si="7"/>
        <v xml:space="preserve"> </v>
      </c>
      <c r="AW91" s="175" t="str">
        <f t="shared" si="7"/>
        <v xml:space="preserve"> </v>
      </c>
      <c r="AX91" s="175" t="str">
        <f t="shared" si="7"/>
        <v xml:space="preserve"> </v>
      </c>
      <c r="AY91" s="175" t="str">
        <f t="shared" si="6"/>
        <v xml:space="preserve"> </v>
      </c>
      <c r="AZ91" s="175" t="str">
        <f t="shared" si="4"/>
        <v xml:space="preserve"> </v>
      </c>
      <c r="BA91" s="175" t="str">
        <f t="shared" si="4"/>
        <v xml:space="preserve"> </v>
      </c>
      <c r="BB91" s="175" t="str">
        <f t="shared" si="4"/>
        <v xml:space="preserve"> </v>
      </c>
      <c r="BC91" s="175" t="str">
        <f t="shared" si="4"/>
        <v xml:space="preserve"> </v>
      </c>
    </row>
    <row r="92" spans="1:55" s="3" customFormat="1" ht="15.75" customHeight="1" x14ac:dyDescent="0.2">
      <c r="A92" s="170">
        <f>'[1]Впишите фамилии!'!J66</f>
        <v>7</v>
      </c>
      <c r="B92" s="170" t="str">
        <f>'[1]Впишите фамилии!'!K66</f>
        <v>в</v>
      </c>
      <c r="C92" s="179" t="str">
        <f>'[1]Впишите фамилии!'!L66</f>
        <v>Иовлева Юлия</v>
      </c>
      <c r="D92" s="170">
        <f>'[1]18.09'!K72</f>
        <v>59</v>
      </c>
      <c r="E92" s="170">
        <f>'[1]6.10'!K72</f>
        <v>43</v>
      </c>
      <c r="F92" s="170">
        <f>'[1]22.10'!K72</f>
        <v>38</v>
      </c>
      <c r="G92" s="170">
        <f>'[1]28.11'!K72</f>
        <v>45</v>
      </c>
      <c r="H92" s="170">
        <f>'[1]10.12'!K72</f>
        <v>33</v>
      </c>
      <c r="I92" s="173">
        <f>'[1]6тест'!K72</f>
        <v>0</v>
      </c>
      <c r="J92" s="173">
        <f>'[1]7тест'!K72</f>
        <v>0</v>
      </c>
      <c r="K92" s="173">
        <f>'[1]8тест'!K72</f>
        <v>0</v>
      </c>
      <c r="L92" s="173">
        <f>'[1]9тест'!K72</f>
        <v>0</v>
      </c>
      <c r="M92" s="173">
        <f>'[1]10тест'!K72</f>
        <v>0</v>
      </c>
      <c r="N92" s="173">
        <f>'[1]11тест'!K72</f>
        <v>0</v>
      </c>
      <c r="O92" s="173">
        <f>'[1]12тест'!K72</f>
        <v>0</v>
      </c>
      <c r="P92" s="173">
        <f>'[1]13тест'!K72</f>
        <v>0</v>
      </c>
      <c r="Q92" s="173">
        <f>'[1]14тест'!K72</f>
        <v>0</v>
      </c>
      <c r="R92" s="173">
        <f>'[1]15тест'!K72</f>
        <v>0</v>
      </c>
      <c r="S92" s="173">
        <f>'[1]16тест'!K72</f>
        <v>0</v>
      </c>
      <c r="T92" s="173">
        <f>'[1]17тест'!K72</f>
        <v>0</v>
      </c>
      <c r="U92" s="173">
        <f>'[1]18тест'!K72</f>
        <v>0</v>
      </c>
      <c r="V92" s="173">
        <f>'[1]19тест'!K72</f>
        <v>0</v>
      </c>
      <c r="W92" s="173">
        <f>'[1]20тест'!K72</f>
        <v>0</v>
      </c>
      <c r="X92" s="173">
        <f>'[1]21тест'!K72</f>
        <v>0</v>
      </c>
      <c r="Y92" s="173">
        <f>'[1]22тест'!K72</f>
        <v>0</v>
      </c>
      <c r="Z92" s="173">
        <f>'[1]23тест'!K72</f>
        <v>0</v>
      </c>
      <c r="AA92" s="173">
        <f>'[1]24тест'!K72</f>
        <v>0</v>
      </c>
      <c r="AB92" s="173">
        <f>'[1]25тест'!K72</f>
        <v>0</v>
      </c>
      <c r="AC92" s="174">
        <f t="shared" si="13"/>
        <v>43.6</v>
      </c>
      <c r="AD92" s="162">
        <f t="shared" si="14"/>
        <v>5</v>
      </c>
      <c r="AE92" s="175">
        <f t="shared" si="10"/>
        <v>1</v>
      </c>
      <c r="AF92" s="175">
        <f t="shared" si="10"/>
        <v>1</v>
      </c>
      <c r="AG92" s="175">
        <f t="shared" si="10"/>
        <v>1</v>
      </c>
      <c r="AH92" s="175">
        <f t="shared" si="10"/>
        <v>1</v>
      </c>
      <c r="AI92" s="175">
        <f t="shared" si="10"/>
        <v>1</v>
      </c>
      <c r="AJ92" s="175" t="str">
        <f t="shared" si="10"/>
        <v xml:space="preserve"> </v>
      </c>
      <c r="AK92" s="175" t="str">
        <f t="shared" si="10"/>
        <v xml:space="preserve"> </v>
      </c>
      <c r="AL92" s="175" t="str">
        <f t="shared" si="11"/>
        <v xml:space="preserve"> </v>
      </c>
      <c r="AM92" s="175" t="str">
        <f t="shared" si="11"/>
        <v xml:space="preserve"> </v>
      </c>
      <c r="AN92" s="175" t="str">
        <f t="shared" si="11"/>
        <v xml:space="preserve"> </v>
      </c>
      <c r="AO92" s="175" t="str">
        <f t="shared" si="11"/>
        <v xml:space="preserve"> </v>
      </c>
      <c r="AP92" s="175" t="str">
        <f t="shared" si="11"/>
        <v xml:space="preserve"> </v>
      </c>
      <c r="AQ92" s="175" t="str">
        <f t="shared" si="11"/>
        <v xml:space="preserve"> </v>
      </c>
      <c r="AR92" s="175" t="str">
        <f t="shared" si="11"/>
        <v xml:space="preserve"> </v>
      </c>
      <c r="AS92" s="175" t="str">
        <f t="shared" si="11"/>
        <v xml:space="preserve"> </v>
      </c>
      <c r="AT92" s="175" t="str">
        <f t="shared" si="11"/>
        <v xml:space="preserve"> </v>
      </c>
      <c r="AU92" s="175" t="str">
        <f t="shared" si="7"/>
        <v xml:space="preserve"> </v>
      </c>
      <c r="AV92" s="175" t="str">
        <f t="shared" si="7"/>
        <v xml:space="preserve"> </v>
      </c>
      <c r="AW92" s="175" t="str">
        <f t="shared" si="7"/>
        <v xml:space="preserve"> </v>
      </c>
      <c r="AX92" s="175" t="str">
        <f t="shared" si="7"/>
        <v xml:space="preserve"> </v>
      </c>
      <c r="AY92" s="175" t="str">
        <f t="shared" si="6"/>
        <v xml:space="preserve"> </v>
      </c>
      <c r="AZ92" s="175" t="str">
        <f t="shared" si="4"/>
        <v xml:space="preserve"> </v>
      </c>
      <c r="BA92" s="175" t="str">
        <f t="shared" si="4"/>
        <v xml:space="preserve"> </v>
      </c>
      <c r="BB92" s="175" t="str">
        <f t="shared" si="4"/>
        <v xml:space="preserve"> </v>
      </c>
      <c r="BC92" s="175" t="str">
        <f t="shared" si="4"/>
        <v xml:space="preserve"> </v>
      </c>
    </row>
    <row r="93" spans="1:55" s="3" customFormat="1" ht="15.75" customHeight="1" x14ac:dyDescent="0.2">
      <c r="A93" s="170">
        <f>'[1]Впишите фамилии!'!J67</f>
        <v>8</v>
      </c>
      <c r="B93" s="170" t="str">
        <f>'[1]Впишите фамилии!'!K67</f>
        <v>в</v>
      </c>
      <c r="C93" s="179" t="str">
        <f>'[1]Впишите фамилии!'!L67</f>
        <v>Камзина Аида</v>
      </c>
      <c r="D93" s="170">
        <f>'[1]18.09'!K73</f>
        <v>0</v>
      </c>
      <c r="E93" s="170">
        <f>'[1]6.10'!K73</f>
        <v>37</v>
      </c>
      <c r="F93" s="170">
        <f>'[1]22.10'!K73</f>
        <v>0</v>
      </c>
      <c r="G93" s="170">
        <f>'[1]28.11'!K73</f>
        <v>51</v>
      </c>
      <c r="H93" s="170">
        <f>'[1]10.12'!K73</f>
        <v>48</v>
      </c>
      <c r="I93" s="173">
        <f>'[1]6тест'!K73</f>
        <v>0</v>
      </c>
      <c r="J93" s="173">
        <f>'[1]7тест'!K73</f>
        <v>0</v>
      </c>
      <c r="K93" s="173">
        <f>'[1]8тест'!K73</f>
        <v>0</v>
      </c>
      <c r="L93" s="173">
        <f>'[1]9тест'!K73</f>
        <v>0</v>
      </c>
      <c r="M93" s="173">
        <f>'[1]10тест'!K73</f>
        <v>0</v>
      </c>
      <c r="N93" s="173">
        <f>'[1]11тест'!K73</f>
        <v>0</v>
      </c>
      <c r="O93" s="173">
        <f>'[1]12тест'!K73</f>
        <v>0</v>
      </c>
      <c r="P93" s="173">
        <f>'[1]13тест'!K73</f>
        <v>0</v>
      </c>
      <c r="Q93" s="173">
        <f>'[1]14тест'!K73</f>
        <v>0</v>
      </c>
      <c r="R93" s="173">
        <f>'[1]15тест'!K73</f>
        <v>0</v>
      </c>
      <c r="S93" s="173">
        <f>'[1]16тест'!K73</f>
        <v>0</v>
      </c>
      <c r="T93" s="173">
        <f>'[1]17тест'!K73</f>
        <v>0</v>
      </c>
      <c r="U93" s="173">
        <f>'[1]18тест'!K73</f>
        <v>0</v>
      </c>
      <c r="V93" s="173">
        <f>'[1]19тест'!K73</f>
        <v>0</v>
      </c>
      <c r="W93" s="173">
        <f>'[1]20тест'!K73</f>
        <v>0</v>
      </c>
      <c r="X93" s="173">
        <f>'[1]21тест'!K73</f>
        <v>0</v>
      </c>
      <c r="Y93" s="173">
        <f>'[1]22тест'!K73</f>
        <v>0</v>
      </c>
      <c r="Z93" s="173">
        <f>'[1]23тест'!K73</f>
        <v>0</v>
      </c>
      <c r="AA93" s="173">
        <f>'[1]24тест'!K73</f>
        <v>0</v>
      </c>
      <c r="AB93" s="173">
        <f>'[1]25тест'!K73</f>
        <v>0</v>
      </c>
      <c r="AC93" s="174">
        <f t="shared" si="13"/>
        <v>45.333333333333336</v>
      </c>
      <c r="AD93" s="162">
        <f t="shared" si="14"/>
        <v>3</v>
      </c>
      <c r="AE93" s="175" t="str">
        <f t="shared" si="10"/>
        <v xml:space="preserve"> </v>
      </c>
      <c r="AF93" s="175">
        <f t="shared" si="10"/>
        <v>1</v>
      </c>
      <c r="AG93" s="175" t="str">
        <f t="shared" si="10"/>
        <v xml:space="preserve"> </v>
      </c>
      <c r="AH93" s="175">
        <f t="shared" si="10"/>
        <v>1</v>
      </c>
      <c r="AI93" s="175">
        <f t="shared" si="10"/>
        <v>1</v>
      </c>
      <c r="AJ93" s="175" t="str">
        <f t="shared" si="10"/>
        <v xml:space="preserve"> </v>
      </c>
      <c r="AK93" s="175" t="str">
        <f t="shared" si="10"/>
        <v xml:space="preserve"> </v>
      </c>
      <c r="AL93" s="175" t="str">
        <f t="shared" si="11"/>
        <v xml:space="preserve"> </v>
      </c>
      <c r="AM93" s="175" t="str">
        <f t="shared" si="11"/>
        <v xml:space="preserve"> </v>
      </c>
      <c r="AN93" s="175" t="str">
        <f t="shared" si="11"/>
        <v xml:space="preserve"> </v>
      </c>
      <c r="AO93" s="175" t="str">
        <f t="shared" si="11"/>
        <v xml:space="preserve"> </v>
      </c>
      <c r="AP93" s="175" t="str">
        <f t="shared" si="11"/>
        <v xml:space="preserve"> </v>
      </c>
      <c r="AQ93" s="175" t="str">
        <f t="shared" si="11"/>
        <v xml:space="preserve"> </v>
      </c>
      <c r="AR93" s="175" t="str">
        <f t="shared" si="11"/>
        <v xml:space="preserve"> </v>
      </c>
      <c r="AS93" s="175" t="str">
        <f t="shared" si="11"/>
        <v xml:space="preserve"> </v>
      </c>
      <c r="AT93" s="175" t="str">
        <f t="shared" si="11"/>
        <v xml:space="preserve"> </v>
      </c>
      <c r="AU93" s="175" t="str">
        <f t="shared" si="7"/>
        <v xml:space="preserve"> </v>
      </c>
      <c r="AV93" s="175" t="str">
        <f t="shared" si="7"/>
        <v xml:space="preserve"> </v>
      </c>
      <c r="AW93" s="175" t="str">
        <f t="shared" si="7"/>
        <v xml:space="preserve"> </v>
      </c>
      <c r="AX93" s="175" t="str">
        <f t="shared" si="7"/>
        <v xml:space="preserve"> </v>
      </c>
      <c r="AY93" s="175" t="str">
        <f t="shared" si="6"/>
        <v xml:space="preserve"> </v>
      </c>
      <c r="AZ93" s="175" t="str">
        <f t="shared" si="4"/>
        <v xml:space="preserve"> </v>
      </c>
      <c r="BA93" s="175" t="str">
        <f t="shared" si="4"/>
        <v xml:space="preserve"> </v>
      </c>
      <c r="BB93" s="175" t="str">
        <f t="shared" si="4"/>
        <v xml:space="preserve"> </v>
      </c>
      <c r="BC93" s="175" t="str">
        <f t="shared" si="4"/>
        <v xml:space="preserve"> </v>
      </c>
    </row>
    <row r="94" spans="1:55" s="3" customFormat="1" ht="15.75" customHeight="1" x14ac:dyDescent="0.2">
      <c r="A94" s="170">
        <f>'[1]Впишите фамилии!'!J68</f>
        <v>9</v>
      </c>
      <c r="B94" s="170" t="str">
        <f>'[1]Впишите фамилии!'!K68</f>
        <v>в</v>
      </c>
      <c r="C94" s="179" t="str">
        <f>'[1]Впишите фамилии!'!L68</f>
        <v>Кононенко Данил</v>
      </c>
      <c r="D94" s="170">
        <f>'[1]18.09'!K74</f>
        <v>56</v>
      </c>
      <c r="E94" s="170">
        <f>'[1]6.10'!K74</f>
        <v>44</v>
      </c>
      <c r="F94" s="170">
        <f>'[1]22.10'!K74</f>
        <v>42</v>
      </c>
      <c r="G94" s="170">
        <f>'[1]28.11'!K74</f>
        <v>54</v>
      </c>
      <c r="H94" s="170">
        <f>'[1]10.12'!K74</f>
        <v>39</v>
      </c>
      <c r="I94" s="173">
        <f>'[1]6тест'!K74</f>
        <v>0</v>
      </c>
      <c r="J94" s="173">
        <f>'[1]7тест'!K74</f>
        <v>0</v>
      </c>
      <c r="K94" s="173">
        <f>'[1]8тест'!K74</f>
        <v>0</v>
      </c>
      <c r="L94" s="173">
        <f>'[1]9тест'!K74</f>
        <v>0</v>
      </c>
      <c r="M94" s="173">
        <f>'[1]10тест'!K74</f>
        <v>0</v>
      </c>
      <c r="N94" s="173">
        <f>'[1]11тест'!K74</f>
        <v>0</v>
      </c>
      <c r="O94" s="173">
        <f>'[1]12тест'!K74</f>
        <v>0</v>
      </c>
      <c r="P94" s="173">
        <f>'[1]13тест'!K74</f>
        <v>0</v>
      </c>
      <c r="Q94" s="173">
        <f>'[1]14тест'!K74</f>
        <v>0</v>
      </c>
      <c r="R94" s="173">
        <f>'[1]15тест'!K74</f>
        <v>0</v>
      </c>
      <c r="S94" s="173">
        <f>'[1]16тест'!K74</f>
        <v>0</v>
      </c>
      <c r="T94" s="173">
        <f>'[1]17тест'!K74</f>
        <v>0</v>
      </c>
      <c r="U94" s="173">
        <f>'[1]18тест'!K74</f>
        <v>0</v>
      </c>
      <c r="V94" s="173">
        <f>'[1]19тест'!K74</f>
        <v>0</v>
      </c>
      <c r="W94" s="173">
        <f>'[1]20тест'!K74</f>
        <v>0</v>
      </c>
      <c r="X94" s="173">
        <f>'[1]21тест'!K74</f>
        <v>0</v>
      </c>
      <c r="Y94" s="173">
        <f>'[1]22тест'!K74</f>
        <v>0</v>
      </c>
      <c r="Z94" s="173">
        <f>'[1]23тест'!K74</f>
        <v>0</v>
      </c>
      <c r="AA94" s="173">
        <f>'[1]24тест'!K74</f>
        <v>0</v>
      </c>
      <c r="AB94" s="173">
        <f>'[1]25тест'!K74</f>
        <v>0</v>
      </c>
      <c r="AC94" s="174">
        <f t="shared" si="13"/>
        <v>47</v>
      </c>
      <c r="AD94" s="162">
        <f t="shared" si="14"/>
        <v>5</v>
      </c>
      <c r="AE94" s="175">
        <f t="shared" si="10"/>
        <v>1</v>
      </c>
      <c r="AF94" s="175">
        <f t="shared" si="10"/>
        <v>1</v>
      </c>
      <c r="AG94" s="175">
        <f t="shared" si="10"/>
        <v>1</v>
      </c>
      <c r="AH94" s="175">
        <f t="shared" si="10"/>
        <v>1</v>
      </c>
      <c r="AI94" s="175">
        <f t="shared" si="10"/>
        <v>1</v>
      </c>
      <c r="AJ94" s="175" t="str">
        <f t="shared" si="10"/>
        <v xml:space="preserve"> </v>
      </c>
      <c r="AK94" s="175" t="str">
        <f t="shared" si="10"/>
        <v xml:space="preserve"> </v>
      </c>
      <c r="AL94" s="175" t="str">
        <f t="shared" si="11"/>
        <v xml:space="preserve"> </v>
      </c>
      <c r="AM94" s="175" t="str">
        <f t="shared" si="11"/>
        <v xml:space="preserve"> </v>
      </c>
      <c r="AN94" s="175" t="str">
        <f t="shared" si="11"/>
        <v xml:space="preserve"> </v>
      </c>
      <c r="AO94" s="175" t="str">
        <f t="shared" si="11"/>
        <v xml:space="preserve"> </v>
      </c>
      <c r="AP94" s="175" t="str">
        <f t="shared" si="11"/>
        <v xml:space="preserve"> </v>
      </c>
      <c r="AQ94" s="175" t="str">
        <f t="shared" si="11"/>
        <v xml:space="preserve"> </v>
      </c>
      <c r="AR94" s="175" t="str">
        <f t="shared" si="11"/>
        <v xml:space="preserve"> </v>
      </c>
      <c r="AS94" s="175" t="str">
        <f t="shared" si="11"/>
        <v xml:space="preserve"> </v>
      </c>
      <c r="AT94" s="175" t="str">
        <f t="shared" si="11"/>
        <v xml:space="preserve"> </v>
      </c>
      <c r="AU94" s="175" t="str">
        <f t="shared" si="7"/>
        <v xml:space="preserve"> </v>
      </c>
      <c r="AV94" s="175" t="str">
        <f t="shared" si="7"/>
        <v xml:space="preserve"> </v>
      </c>
      <c r="AW94" s="175" t="str">
        <f t="shared" si="7"/>
        <v xml:space="preserve"> </v>
      </c>
      <c r="AX94" s="175" t="str">
        <f t="shared" si="7"/>
        <v xml:space="preserve"> </v>
      </c>
      <c r="AY94" s="175" t="str">
        <f t="shared" si="6"/>
        <v xml:space="preserve"> </v>
      </c>
      <c r="AZ94" s="175" t="str">
        <f t="shared" si="4"/>
        <v xml:space="preserve"> </v>
      </c>
      <c r="BA94" s="175" t="str">
        <f t="shared" si="4"/>
        <v xml:space="preserve"> </v>
      </c>
      <c r="BB94" s="175" t="str">
        <f t="shared" si="4"/>
        <v xml:space="preserve"> </v>
      </c>
      <c r="BC94" s="175" t="str">
        <f t="shared" si="4"/>
        <v xml:space="preserve"> </v>
      </c>
    </row>
    <row r="95" spans="1:55" s="3" customFormat="1" ht="15.75" customHeight="1" x14ac:dyDescent="0.2">
      <c r="A95" s="170">
        <f>'[1]Впишите фамилии!'!J69</f>
        <v>10</v>
      </c>
      <c r="B95" s="170" t="str">
        <f>'[1]Впишите фамилии!'!K69</f>
        <v>в</v>
      </c>
      <c r="C95" s="179" t="str">
        <f>'[1]Впишите фамилии!'!L69</f>
        <v>Овсепян Эрнест</v>
      </c>
      <c r="D95" s="170">
        <f>'[1]18.09'!K75</f>
        <v>48</v>
      </c>
      <c r="E95" s="170">
        <f>'[1]6.10'!K75</f>
        <v>54</v>
      </c>
      <c r="F95" s="170">
        <f>'[1]22.10'!K75</f>
        <v>0</v>
      </c>
      <c r="G95" s="170">
        <f>'[1]28.11'!K75</f>
        <v>43</v>
      </c>
      <c r="H95" s="170">
        <f>'[1]10.12'!K75</f>
        <v>49</v>
      </c>
      <c r="I95" s="173">
        <f>'[1]6тест'!K75</f>
        <v>0</v>
      </c>
      <c r="J95" s="173">
        <f>'[1]7тест'!K75</f>
        <v>0</v>
      </c>
      <c r="K95" s="173">
        <f>'[1]8тест'!K75</f>
        <v>0</v>
      </c>
      <c r="L95" s="173">
        <f>'[1]9тест'!K75</f>
        <v>0</v>
      </c>
      <c r="M95" s="173">
        <f>'[1]10тест'!K75</f>
        <v>0</v>
      </c>
      <c r="N95" s="173">
        <f>'[1]11тест'!K75</f>
        <v>0</v>
      </c>
      <c r="O95" s="173">
        <f>'[1]12тест'!K75</f>
        <v>0</v>
      </c>
      <c r="P95" s="173">
        <f>'[1]13тест'!K75</f>
        <v>0</v>
      </c>
      <c r="Q95" s="173">
        <f>'[1]14тест'!K75</f>
        <v>0</v>
      </c>
      <c r="R95" s="173">
        <f>'[1]15тест'!K75</f>
        <v>0</v>
      </c>
      <c r="S95" s="173">
        <f>'[1]16тест'!K75</f>
        <v>0</v>
      </c>
      <c r="T95" s="173">
        <f>'[1]17тест'!K75</f>
        <v>0</v>
      </c>
      <c r="U95" s="173">
        <f>'[1]18тест'!K75</f>
        <v>0</v>
      </c>
      <c r="V95" s="173">
        <f>'[1]19тест'!K75</f>
        <v>0</v>
      </c>
      <c r="W95" s="173">
        <f>'[1]20тест'!K75</f>
        <v>0</v>
      </c>
      <c r="X95" s="173">
        <f>'[1]21тест'!K75</f>
        <v>0</v>
      </c>
      <c r="Y95" s="173">
        <f>'[1]22тест'!K75</f>
        <v>0</v>
      </c>
      <c r="Z95" s="173">
        <f>'[1]23тест'!K75</f>
        <v>0</v>
      </c>
      <c r="AA95" s="173">
        <f>'[1]24тест'!K75</f>
        <v>0</v>
      </c>
      <c r="AB95" s="173">
        <f>'[1]25тест'!K75</f>
        <v>0</v>
      </c>
      <c r="AC95" s="174">
        <f t="shared" si="13"/>
        <v>48.5</v>
      </c>
      <c r="AD95" s="162">
        <f t="shared" si="14"/>
        <v>4</v>
      </c>
      <c r="AE95" s="175">
        <f t="shared" si="10"/>
        <v>1</v>
      </c>
      <c r="AF95" s="175">
        <f t="shared" si="10"/>
        <v>1</v>
      </c>
      <c r="AG95" s="175" t="str">
        <f t="shared" si="10"/>
        <v xml:space="preserve"> </v>
      </c>
      <c r="AH95" s="175">
        <f t="shared" si="10"/>
        <v>1</v>
      </c>
      <c r="AI95" s="175">
        <f t="shared" si="10"/>
        <v>1</v>
      </c>
      <c r="AJ95" s="175" t="str">
        <f t="shared" si="10"/>
        <v xml:space="preserve"> </v>
      </c>
      <c r="AK95" s="175" t="str">
        <f t="shared" si="10"/>
        <v xml:space="preserve"> </v>
      </c>
      <c r="AL95" s="175" t="str">
        <f t="shared" si="11"/>
        <v xml:space="preserve"> </v>
      </c>
      <c r="AM95" s="175" t="str">
        <f t="shared" si="11"/>
        <v xml:space="preserve"> </v>
      </c>
      <c r="AN95" s="175" t="str">
        <f t="shared" si="11"/>
        <v xml:space="preserve"> </v>
      </c>
      <c r="AO95" s="175" t="str">
        <f t="shared" si="11"/>
        <v xml:space="preserve"> </v>
      </c>
      <c r="AP95" s="175" t="str">
        <f t="shared" si="11"/>
        <v xml:space="preserve"> </v>
      </c>
      <c r="AQ95" s="175" t="str">
        <f t="shared" si="11"/>
        <v xml:space="preserve"> </v>
      </c>
      <c r="AR95" s="175" t="str">
        <f t="shared" si="11"/>
        <v xml:space="preserve"> </v>
      </c>
      <c r="AS95" s="175" t="str">
        <f t="shared" si="11"/>
        <v xml:space="preserve"> </v>
      </c>
      <c r="AT95" s="175" t="str">
        <f t="shared" si="11"/>
        <v xml:space="preserve"> </v>
      </c>
      <c r="AU95" s="175" t="str">
        <f t="shared" si="7"/>
        <v xml:space="preserve"> </v>
      </c>
      <c r="AV95" s="175" t="str">
        <f t="shared" si="7"/>
        <v xml:space="preserve"> </v>
      </c>
      <c r="AW95" s="175" t="str">
        <f t="shared" si="7"/>
        <v xml:space="preserve"> </v>
      </c>
      <c r="AX95" s="175" t="str">
        <f t="shared" si="7"/>
        <v xml:space="preserve"> </v>
      </c>
      <c r="AY95" s="175" t="str">
        <f t="shared" si="6"/>
        <v xml:space="preserve"> </v>
      </c>
      <c r="AZ95" s="175" t="str">
        <f t="shared" si="4"/>
        <v xml:space="preserve"> </v>
      </c>
      <c r="BA95" s="175" t="str">
        <f t="shared" si="4"/>
        <v xml:space="preserve"> </v>
      </c>
      <c r="BB95" s="175" t="str">
        <f t="shared" si="4"/>
        <v xml:space="preserve"> </v>
      </c>
      <c r="BC95" s="175" t="str">
        <f t="shared" si="4"/>
        <v xml:space="preserve"> </v>
      </c>
    </row>
    <row r="96" spans="1:55" s="3" customFormat="1" ht="15.75" customHeight="1" x14ac:dyDescent="0.2">
      <c r="A96" s="170">
        <f>'[1]Впишите фамилии!'!J70</f>
        <v>11</v>
      </c>
      <c r="B96" s="170" t="str">
        <f>'[1]Впишите фамилии!'!K70</f>
        <v>в</v>
      </c>
      <c r="C96" s="179" t="str">
        <f>'[1]Впишите фамилии!'!L70</f>
        <v>Радюкина Валерия</v>
      </c>
      <c r="D96" s="170">
        <f>'[1]18.09'!K76</f>
        <v>53</v>
      </c>
      <c r="E96" s="170">
        <f>'[1]6.10'!K76</f>
        <v>60</v>
      </c>
      <c r="F96" s="170">
        <f>'[1]22.10'!K76</f>
        <v>46</v>
      </c>
      <c r="G96" s="170">
        <f>'[1]28.11'!K76</f>
        <v>52</v>
      </c>
      <c r="H96" s="170">
        <f>'[1]10.12'!K76</f>
        <v>54</v>
      </c>
      <c r="I96" s="173">
        <f>'[1]6тест'!K76</f>
        <v>0</v>
      </c>
      <c r="J96" s="173">
        <f>'[1]7тест'!K76</f>
        <v>0</v>
      </c>
      <c r="K96" s="173">
        <f>'[1]8тест'!K76</f>
        <v>0</v>
      </c>
      <c r="L96" s="173">
        <f>'[1]9тест'!K76</f>
        <v>0</v>
      </c>
      <c r="M96" s="173">
        <f>'[1]10тест'!K76</f>
        <v>0</v>
      </c>
      <c r="N96" s="173">
        <f>'[1]11тест'!K76</f>
        <v>0</v>
      </c>
      <c r="O96" s="173">
        <f>'[1]12тест'!K76</f>
        <v>0</v>
      </c>
      <c r="P96" s="173">
        <f>'[1]13тест'!K76</f>
        <v>0</v>
      </c>
      <c r="Q96" s="173">
        <f>'[1]14тест'!K76</f>
        <v>0</v>
      </c>
      <c r="R96" s="173">
        <f>'[1]15тест'!K76</f>
        <v>0</v>
      </c>
      <c r="S96" s="173">
        <f>'[1]16тест'!K76</f>
        <v>0</v>
      </c>
      <c r="T96" s="173">
        <f>'[1]17тест'!K76</f>
        <v>0</v>
      </c>
      <c r="U96" s="173">
        <f>'[1]18тест'!K76</f>
        <v>0</v>
      </c>
      <c r="V96" s="173">
        <f>'[1]19тест'!K76</f>
        <v>0</v>
      </c>
      <c r="W96" s="173">
        <f>'[1]20тест'!K76</f>
        <v>0</v>
      </c>
      <c r="X96" s="173">
        <f>'[1]21тест'!K76</f>
        <v>0</v>
      </c>
      <c r="Y96" s="173">
        <f>'[1]22тест'!K76</f>
        <v>0</v>
      </c>
      <c r="Z96" s="173">
        <f>'[1]23тест'!K76</f>
        <v>0</v>
      </c>
      <c r="AA96" s="173">
        <f>'[1]24тест'!K76</f>
        <v>0</v>
      </c>
      <c r="AB96" s="173">
        <f>'[1]25тест'!K76</f>
        <v>0</v>
      </c>
      <c r="AC96" s="174">
        <f t="shared" si="13"/>
        <v>53</v>
      </c>
      <c r="AD96" s="162">
        <f t="shared" si="14"/>
        <v>5</v>
      </c>
      <c r="AE96" s="175">
        <f t="shared" si="10"/>
        <v>1</v>
      </c>
      <c r="AF96" s="175">
        <f t="shared" si="10"/>
        <v>1</v>
      </c>
      <c r="AG96" s="175">
        <f t="shared" si="10"/>
        <v>1</v>
      </c>
      <c r="AH96" s="175">
        <f t="shared" si="10"/>
        <v>1</v>
      </c>
      <c r="AI96" s="175">
        <f t="shared" si="10"/>
        <v>1</v>
      </c>
      <c r="AJ96" s="175" t="str">
        <f t="shared" si="10"/>
        <v xml:space="preserve"> </v>
      </c>
      <c r="AK96" s="175" t="str">
        <f t="shared" si="10"/>
        <v xml:space="preserve"> </v>
      </c>
      <c r="AL96" s="175" t="str">
        <f t="shared" si="11"/>
        <v xml:space="preserve"> </v>
      </c>
      <c r="AM96" s="175" t="str">
        <f t="shared" si="11"/>
        <v xml:space="preserve"> </v>
      </c>
      <c r="AN96" s="175" t="str">
        <f t="shared" si="11"/>
        <v xml:space="preserve"> </v>
      </c>
      <c r="AO96" s="175" t="str">
        <f t="shared" si="11"/>
        <v xml:space="preserve"> </v>
      </c>
      <c r="AP96" s="175" t="str">
        <f t="shared" si="11"/>
        <v xml:space="preserve"> </v>
      </c>
      <c r="AQ96" s="175" t="str">
        <f t="shared" si="11"/>
        <v xml:space="preserve"> </v>
      </c>
      <c r="AR96" s="175" t="str">
        <f t="shared" si="11"/>
        <v xml:space="preserve"> </v>
      </c>
      <c r="AS96" s="175" t="str">
        <f t="shared" si="11"/>
        <v xml:space="preserve"> </v>
      </c>
      <c r="AT96" s="175" t="str">
        <f t="shared" si="11"/>
        <v xml:space="preserve"> </v>
      </c>
      <c r="AU96" s="175" t="str">
        <f t="shared" si="7"/>
        <v xml:space="preserve"> </v>
      </c>
      <c r="AV96" s="175" t="str">
        <f t="shared" si="7"/>
        <v xml:space="preserve"> </v>
      </c>
      <c r="AW96" s="175" t="str">
        <f t="shared" si="7"/>
        <v xml:space="preserve"> </v>
      </c>
      <c r="AX96" s="175" t="str">
        <f t="shared" si="7"/>
        <v xml:space="preserve"> </v>
      </c>
      <c r="AY96" s="175" t="str">
        <f t="shared" si="6"/>
        <v xml:space="preserve"> </v>
      </c>
      <c r="AZ96" s="175" t="str">
        <f t="shared" si="4"/>
        <v xml:space="preserve"> </v>
      </c>
      <c r="BA96" s="175" t="str">
        <f t="shared" si="4"/>
        <v xml:space="preserve"> </v>
      </c>
      <c r="BB96" s="175" t="str">
        <f t="shared" si="4"/>
        <v xml:space="preserve"> </v>
      </c>
      <c r="BC96" s="175" t="str">
        <f t="shared" si="4"/>
        <v xml:space="preserve"> </v>
      </c>
    </row>
    <row r="97" spans="1:55" s="3" customFormat="1" ht="15.75" customHeight="1" x14ac:dyDescent="0.2">
      <c r="A97" s="170">
        <f>'[1]Впишите фамилии!'!J71</f>
        <v>12</v>
      </c>
      <c r="B97" s="170" t="str">
        <f>'[1]Впишите фамилии!'!K71</f>
        <v>в</v>
      </c>
      <c r="C97" s="179" t="str">
        <f>'[1]Впишите фамилии!'!L71</f>
        <v>Рахимбердинова Гульмира</v>
      </c>
      <c r="D97" s="170">
        <f>'[1]18.09'!K77</f>
        <v>0</v>
      </c>
      <c r="E97" s="170">
        <f>'[1]6.10'!K77</f>
        <v>57</v>
      </c>
      <c r="F97" s="170">
        <f>'[1]22.10'!K77</f>
        <v>90</v>
      </c>
      <c r="G97" s="170">
        <f>'[1]28.11'!K77</f>
        <v>77</v>
      </c>
      <c r="H97" s="170">
        <f>'[1]10.12'!K77</f>
        <v>69</v>
      </c>
      <c r="I97" s="173">
        <f>'[1]6тест'!K77</f>
        <v>0</v>
      </c>
      <c r="J97" s="173">
        <f>'[1]7тест'!K77</f>
        <v>0</v>
      </c>
      <c r="K97" s="173">
        <f>'[1]8тест'!K77</f>
        <v>0</v>
      </c>
      <c r="L97" s="173">
        <f>'[1]9тест'!K77</f>
        <v>0</v>
      </c>
      <c r="M97" s="173">
        <f>'[1]10тест'!K77</f>
        <v>0</v>
      </c>
      <c r="N97" s="173">
        <f>'[1]11тест'!K77</f>
        <v>0</v>
      </c>
      <c r="O97" s="173">
        <f>'[1]12тест'!K77</f>
        <v>0</v>
      </c>
      <c r="P97" s="173">
        <f>'[1]13тест'!K77</f>
        <v>0</v>
      </c>
      <c r="Q97" s="173">
        <f>'[1]14тест'!K77</f>
        <v>0</v>
      </c>
      <c r="R97" s="173">
        <f>'[1]15тест'!K77</f>
        <v>0</v>
      </c>
      <c r="S97" s="173">
        <f>'[1]16тест'!K77</f>
        <v>0</v>
      </c>
      <c r="T97" s="173">
        <f>'[1]17тест'!K77</f>
        <v>0</v>
      </c>
      <c r="U97" s="173">
        <f>'[1]18тест'!K77</f>
        <v>0</v>
      </c>
      <c r="V97" s="173">
        <f>'[1]19тест'!K77</f>
        <v>0</v>
      </c>
      <c r="W97" s="173">
        <f>'[1]20тест'!K77</f>
        <v>0</v>
      </c>
      <c r="X97" s="173">
        <f>'[1]21тест'!K77</f>
        <v>0</v>
      </c>
      <c r="Y97" s="173">
        <f>'[1]22тест'!K77</f>
        <v>0</v>
      </c>
      <c r="Z97" s="173">
        <f>'[1]23тест'!K77</f>
        <v>0</v>
      </c>
      <c r="AA97" s="173">
        <f>'[1]24тест'!K77</f>
        <v>0</v>
      </c>
      <c r="AB97" s="173">
        <f>'[1]25тест'!K77</f>
        <v>0</v>
      </c>
      <c r="AC97" s="174">
        <f t="shared" si="13"/>
        <v>73.25</v>
      </c>
      <c r="AD97" s="162">
        <f t="shared" si="14"/>
        <v>4</v>
      </c>
      <c r="AE97" s="175" t="str">
        <f t="shared" si="10"/>
        <v xml:space="preserve"> </v>
      </c>
      <c r="AF97" s="175">
        <f t="shared" si="10"/>
        <v>1</v>
      </c>
      <c r="AG97" s="175">
        <f t="shared" si="10"/>
        <v>1</v>
      </c>
      <c r="AH97" s="175">
        <f t="shared" si="10"/>
        <v>1</v>
      </c>
      <c r="AI97" s="175">
        <f t="shared" si="10"/>
        <v>1</v>
      </c>
      <c r="AJ97" s="175" t="str">
        <f t="shared" si="10"/>
        <v xml:space="preserve"> </v>
      </c>
      <c r="AK97" s="175" t="str">
        <f t="shared" si="10"/>
        <v xml:space="preserve"> </v>
      </c>
      <c r="AL97" s="175" t="str">
        <f t="shared" si="11"/>
        <v xml:space="preserve"> </v>
      </c>
      <c r="AM97" s="175" t="str">
        <f t="shared" si="11"/>
        <v xml:space="preserve"> </v>
      </c>
      <c r="AN97" s="175" t="str">
        <f t="shared" si="11"/>
        <v xml:space="preserve"> </v>
      </c>
      <c r="AO97" s="175" t="str">
        <f t="shared" si="11"/>
        <v xml:space="preserve"> </v>
      </c>
      <c r="AP97" s="175" t="str">
        <f t="shared" si="11"/>
        <v xml:space="preserve"> </v>
      </c>
      <c r="AQ97" s="175" t="str">
        <f t="shared" si="11"/>
        <v xml:space="preserve"> </v>
      </c>
      <c r="AR97" s="175" t="str">
        <f t="shared" si="11"/>
        <v xml:space="preserve"> </v>
      </c>
      <c r="AS97" s="175" t="str">
        <f t="shared" si="11"/>
        <v xml:space="preserve"> </v>
      </c>
      <c r="AT97" s="175" t="str">
        <f t="shared" si="11"/>
        <v xml:space="preserve"> </v>
      </c>
      <c r="AU97" s="175" t="str">
        <f t="shared" si="7"/>
        <v xml:space="preserve"> </v>
      </c>
      <c r="AV97" s="175" t="str">
        <f t="shared" si="7"/>
        <v xml:space="preserve"> </v>
      </c>
      <c r="AW97" s="175" t="str">
        <f t="shared" si="7"/>
        <v xml:space="preserve"> </v>
      </c>
      <c r="AX97" s="175" t="str">
        <f t="shared" si="7"/>
        <v xml:space="preserve"> </v>
      </c>
      <c r="AY97" s="175" t="str">
        <f t="shared" si="6"/>
        <v xml:space="preserve"> </v>
      </c>
      <c r="AZ97" s="175" t="str">
        <f t="shared" si="4"/>
        <v xml:space="preserve"> </v>
      </c>
      <c r="BA97" s="175" t="str">
        <f t="shared" si="4"/>
        <v xml:space="preserve"> </v>
      </c>
      <c r="BB97" s="175" t="str">
        <f t="shared" si="4"/>
        <v xml:space="preserve"> </v>
      </c>
      <c r="BC97" s="175" t="str">
        <f t="shared" ref="BC97:BC125" si="15">IF(AB97&gt;0,1," " )</f>
        <v xml:space="preserve"> </v>
      </c>
    </row>
    <row r="98" spans="1:55" s="3" customFormat="1" ht="15.75" customHeight="1" x14ac:dyDescent="0.2">
      <c r="A98" s="170">
        <f>'[1]Впишите фамилии!'!J72</f>
        <v>13</v>
      </c>
      <c r="B98" s="170" t="str">
        <f>'[1]Впишите фамилии!'!K72</f>
        <v>в</v>
      </c>
      <c r="C98" s="179" t="str">
        <f>'[1]Впишите фамилии!'!L72</f>
        <v>Семенова Екатерина</v>
      </c>
      <c r="D98" s="170">
        <f>'[1]18.09'!K78</f>
        <v>0</v>
      </c>
      <c r="E98" s="170">
        <f>'[1]6.10'!K78</f>
        <v>52</v>
      </c>
      <c r="F98" s="170">
        <f>'[1]22.10'!K78</f>
        <v>48</v>
      </c>
      <c r="G98" s="170">
        <f>'[1]28.11'!K78</f>
        <v>51</v>
      </c>
      <c r="H98" s="170">
        <f>'[1]10.12'!K78</f>
        <v>49</v>
      </c>
      <c r="I98" s="173">
        <f>'[1]6тест'!K78</f>
        <v>0</v>
      </c>
      <c r="J98" s="173">
        <f>'[1]7тест'!K78</f>
        <v>0</v>
      </c>
      <c r="K98" s="173">
        <f>'[1]8тест'!K78</f>
        <v>0</v>
      </c>
      <c r="L98" s="173">
        <f>'[1]9тест'!K78</f>
        <v>0</v>
      </c>
      <c r="M98" s="173">
        <f>'[1]10тест'!K78</f>
        <v>0</v>
      </c>
      <c r="N98" s="173">
        <f>'[1]11тест'!K78</f>
        <v>0</v>
      </c>
      <c r="O98" s="173">
        <f>'[1]12тест'!K78</f>
        <v>0</v>
      </c>
      <c r="P98" s="173">
        <f>'[1]13тест'!K78</f>
        <v>0</v>
      </c>
      <c r="Q98" s="173">
        <f>'[1]14тест'!K78</f>
        <v>0</v>
      </c>
      <c r="R98" s="173">
        <f>'[1]15тест'!K78</f>
        <v>0</v>
      </c>
      <c r="S98" s="173">
        <f>'[1]16тест'!K78</f>
        <v>0</v>
      </c>
      <c r="T98" s="173">
        <f>'[1]17тест'!K78</f>
        <v>0</v>
      </c>
      <c r="U98" s="173">
        <f>'[1]18тест'!K78</f>
        <v>0</v>
      </c>
      <c r="V98" s="173">
        <f>'[1]19тест'!K78</f>
        <v>0</v>
      </c>
      <c r="W98" s="173">
        <f>'[1]20тест'!K78</f>
        <v>0</v>
      </c>
      <c r="X98" s="173">
        <f>'[1]21тест'!K78</f>
        <v>0</v>
      </c>
      <c r="Y98" s="173">
        <f>'[1]22тест'!K78</f>
        <v>0</v>
      </c>
      <c r="Z98" s="173">
        <f>'[1]23тест'!K78</f>
        <v>0</v>
      </c>
      <c r="AA98" s="173">
        <f>'[1]24тест'!K78</f>
        <v>0</v>
      </c>
      <c r="AB98" s="173">
        <f>'[1]25тест'!K78</f>
        <v>0</v>
      </c>
      <c r="AC98" s="174">
        <f t="shared" si="13"/>
        <v>50</v>
      </c>
      <c r="AD98" s="162">
        <f t="shared" si="14"/>
        <v>4</v>
      </c>
      <c r="AE98" s="175" t="str">
        <f t="shared" si="10"/>
        <v xml:space="preserve"> </v>
      </c>
      <c r="AF98" s="175">
        <f t="shared" si="10"/>
        <v>1</v>
      </c>
      <c r="AG98" s="175">
        <f t="shared" si="10"/>
        <v>1</v>
      </c>
      <c r="AH98" s="175">
        <f t="shared" si="10"/>
        <v>1</v>
      </c>
      <c r="AI98" s="175">
        <f t="shared" si="10"/>
        <v>1</v>
      </c>
      <c r="AJ98" s="175" t="str">
        <f t="shared" si="10"/>
        <v xml:space="preserve"> </v>
      </c>
      <c r="AK98" s="175" t="str">
        <f t="shared" si="10"/>
        <v xml:space="preserve"> </v>
      </c>
      <c r="AL98" s="175" t="str">
        <f t="shared" si="11"/>
        <v xml:space="preserve"> </v>
      </c>
      <c r="AM98" s="175" t="str">
        <f t="shared" si="11"/>
        <v xml:space="preserve"> </v>
      </c>
      <c r="AN98" s="175" t="str">
        <f t="shared" si="11"/>
        <v xml:space="preserve"> </v>
      </c>
      <c r="AO98" s="175" t="str">
        <f t="shared" si="11"/>
        <v xml:space="preserve"> </v>
      </c>
      <c r="AP98" s="175" t="str">
        <f t="shared" si="11"/>
        <v xml:space="preserve"> </v>
      </c>
      <c r="AQ98" s="175" t="str">
        <f t="shared" si="11"/>
        <v xml:space="preserve"> </v>
      </c>
      <c r="AR98" s="175" t="str">
        <f t="shared" si="11"/>
        <v xml:space="preserve"> </v>
      </c>
      <c r="AS98" s="175" t="str">
        <f t="shared" si="11"/>
        <v xml:space="preserve"> </v>
      </c>
      <c r="AT98" s="175" t="str">
        <f t="shared" si="11"/>
        <v xml:space="preserve"> </v>
      </c>
      <c r="AU98" s="175" t="str">
        <f t="shared" si="7"/>
        <v xml:space="preserve"> </v>
      </c>
      <c r="AV98" s="175" t="str">
        <f t="shared" si="7"/>
        <v xml:space="preserve"> </v>
      </c>
      <c r="AW98" s="175" t="str">
        <f t="shared" si="7"/>
        <v xml:space="preserve"> </v>
      </c>
      <c r="AX98" s="175" t="str">
        <f t="shared" si="7"/>
        <v xml:space="preserve"> </v>
      </c>
      <c r="AY98" s="175" t="str">
        <f t="shared" si="6"/>
        <v xml:space="preserve"> </v>
      </c>
      <c r="AZ98" s="175" t="str">
        <f t="shared" si="6"/>
        <v xml:space="preserve"> </v>
      </c>
      <c r="BA98" s="175" t="str">
        <f t="shared" si="6"/>
        <v xml:space="preserve"> </v>
      </c>
      <c r="BB98" s="175" t="str">
        <f t="shared" si="6"/>
        <v xml:space="preserve"> </v>
      </c>
      <c r="BC98" s="175" t="str">
        <f t="shared" si="15"/>
        <v xml:space="preserve"> </v>
      </c>
    </row>
    <row r="99" spans="1:55" s="3" customFormat="1" ht="15.75" customHeight="1" x14ac:dyDescent="0.2">
      <c r="A99" s="170">
        <f>'[1]Впишите фамилии!'!J73</f>
        <v>14</v>
      </c>
      <c r="B99" s="170" t="str">
        <f>'[1]Впишите фамилии!'!K73</f>
        <v>в</v>
      </c>
      <c r="C99" s="179" t="str">
        <f>'[1]Впишите фамилии!'!L73</f>
        <v>Солдатова Алина</v>
      </c>
      <c r="D99" s="170">
        <f>'[1]18.09'!K79</f>
        <v>0</v>
      </c>
      <c r="E99" s="170">
        <f>'[1]6.10'!K79</f>
        <v>39</v>
      </c>
      <c r="F99" s="170">
        <f>'[1]22.10'!K79</f>
        <v>36</v>
      </c>
      <c r="G99" s="170">
        <f>'[1]28.11'!K79</f>
        <v>59</v>
      </c>
      <c r="H99" s="170">
        <f>'[1]10.12'!K79</f>
        <v>55</v>
      </c>
      <c r="I99" s="173">
        <f>'[1]6тест'!K79</f>
        <v>0</v>
      </c>
      <c r="J99" s="173">
        <f>'[1]7тест'!K79</f>
        <v>0</v>
      </c>
      <c r="K99" s="173">
        <f>'[1]8тест'!K79</f>
        <v>0</v>
      </c>
      <c r="L99" s="173">
        <f>'[1]9тест'!K79</f>
        <v>0</v>
      </c>
      <c r="M99" s="173">
        <f>'[1]10тест'!K79</f>
        <v>0</v>
      </c>
      <c r="N99" s="173">
        <f>'[1]11тест'!K79</f>
        <v>0</v>
      </c>
      <c r="O99" s="173">
        <f>'[1]12тест'!K79</f>
        <v>0</v>
      </c>
      <c r="P99" s="173">
        <f>'[1]13тест'!K79</f>
        <v>0</v>
      </c>
      <c r="Q99" s="173">
        <f>'[1]14тест'!K79</f>
        <v>0</v>
      </c>
      <c r="R99" s="173">
        <f>'[1]15тест'!K79</f>
        <v>0</v>
      </c>
      <c r="S99" s="173">
        <f>'[1]16тест'!K79</f>
        <v>0</v>
      </c>
      <c r="T99" s="173">
        <f>'[1]17тест'!K79</f>
        <v>0</v>
      </c>
      <c r="U99" s="173">
        <f>'[1]18тест'!K79</f>
        <v>0</v>
      </c>
      <c r="V99" s="173">
        <f>'[1]19тест'!K79</f>
        <v>0</v>
      </c>
      <c r="W99" s="173">
        <f>'[1]20тест'!K79</f>
        <v>0</v>
      </c>
      <c r="X99" s="173">
        <f>'[1]21тест'!K79</f>
        <v>0</v>
      </c>
      <c r="Y99" s="173">
        <f>'[1]22тест'!K79</f>
        <v>0</v>
      </c>
      <c r="Z99" s="173">
        <f>'[1]23тест'!K79</f>
        <v>0</v>
      </c>
      <c r="AA99" s="173">
        <f>'[1]24тест'!K79</f>
        <v>0</v>
      </c>
      <c r="AB99" s="173">
        <f>'[1]25тест'!K79</f>
        <v>0</v>
      </c>
      <c r="AC99" s="174">
        <f t="shared" si="13"/>
        <v>47.25</v>
      </c>
      <c r="AD99" s="162">
        <f t="shared" si="14"/>
        <v>4</v>
      </c>
      <c r="AE99" s="175" t="str">
        <f t="shared" si="10"/>
        <v xml:space="preserve"> </v>
      </c>
      <c r="AF99" s="175">
        <f t="shared" si="10"/>
        <v>1</v>
      </c>
      <c r="AG99" s="175">
        <f t="shared" si="10"/>
        <v>1</v>
      </c>
      <c r="AH99" s="175">
        <f t="shared" si="10"/>
        <v>1</v>
      </c>
      <c r="AI99" s="175">
        <f t="shared" si="10"/>
        <v>1</v>
      </c>
      <c r="AJ99" s="175" t="str">
        <f t="shared" si="10"/>
        <v xml:space="preserve"> </v>
      </c>
      <c r="AK99" s="175" t="str">
        <f t="shared" si="10"/>
        <v xml:space="preserve"> </v>
      </c>
      <c r="AL99" s="175" t="str">
        <f t="shared" si="11"/>
        <v xml:space="preserve"> </v>
      </c>
      <c r="AM99" s="175" t="str">
        <f t="shared" si="11"/>
        <v xml:space="preserve"> </v>
      </c>
      <c r="AN99" s="175" t="str">
        <f t="shared" si="11"/>
        <v xml:space="preserve"> </v>
      </c>
      <c r="AO99" s="175" t="str">
        <f t="shared" si="11"/>
        <v xml:space="preserve"> </v>
      </c>
      <c r="AP99" s="175" t="str">
        <f t="shared" si="11"/>
        <v xml:space="preserve"> </v>
      </c>
      <c r="AQ99" s="175" t="str">
        <f t="shared" si="11"/>
        <v xml:space="preserve"> </v>
      </c>
      <c r="AR99" s="175" t="str">
        <f t="shared" si="11"/>
        <v xml:space="preserve"> </v>
      </c>
      <c r="AS99" s="175" t="str">
        <f t="shared" si="11"/>
        <v xml:space="preserve"> </v>
      </c>
      <c r="AT99" s="175" t="str">
        <f t="shared" si="11"/>
        <v xml:space="preserve"> </v>
      </c>
      <c r="AU99" s="175" t="str">
        <f t="shared" si="7"/>
        <v xml:space="preserve"> </v>
      </c>
      <c r="AV99" s="175" t="str">
        <f t="shared" si="7"/>
        <v xml:space="preserve"> </v>
      </c>
      <c r="AW99" s="175" t="str">
        <f t="shared" si="7"/>
        <v xml:space="preserve"> </v>
      </c>
      <c r="AX99" s="175" t="str">
        <f t="shared" si="7"/>
        <v xml:space="preserve"> </v>
      </c>
      <c r="AY99" s="175" t="str">
        <f t="shared" si="6"/>
        <v xml:space="preserve"> </v>
      </c>
      <c r="AZ99" s="175" t="str">
        <f t="shared" si="6"/>
        <v xml:space="preserve"> </v>
      </c>
      <c r="BA99" s="175" t="str">
        <f t="shared" si="6"/>
        <v xml:space="preserve"> </v>
      </c>
      <c r="BB99" s="175" t="str">
        <f t="shared" si="6"/>
        <v xml:space="preserve"> </v>
      </c>
      <c r="BC99" s="175" t="str">
        <f t="shared" si="15"/>
        <v xml:space="preserve"> </v>
      </c>
    </row>
    <row r="100" spans="1:55" s="3" customFormat="1" ht="15.75" customHeight="1" x14ac:dyDescent="0.2">
      <c r="A100" s="170">
        <f>'[1]Впишите фамилии!'!J74</f>
        <v>15</v>
      </c>
      <c r="B100" s="170" t="str">
        <f>'[1]Впишите фамилии!'!K74</f>
        <v>в</v>
      </c>
      <c r="C100" s="179" t="str">
        <f>'[1]Впишите фамилии!'!L74</f>
        <v>Цыздоев Ваха</v>
      </c>
      <c r="D100" s="170">
        <f>'[1]18.09'!K80</f>
        <v>66</v>
      </c>
      <c r="E100" s="170">
        <f>'[1]6.10'!K80</f>
        <v>64</v>
      </c>
      <c r="F100" s="170">
        <f>'[1]22.10'!K80</f>
        <v>69</v>
      </c>
      <c r="G100" s="170">
        <f>'[1]28.11'!K80</f>
        <v>47</v>
      </c>
      <c r="H100" s="170">
        <f>'[1]10.12'!K80</f>
        <v>51</v>
      </c>
      <c r="I100" s="173">
        <f>'[1]6тест'!K80</f>
        <v>0</v>
      </c>
      <c r="J100" s="173">
        <f>'[1]7тест'!K80</f>
        <v>0</v>
      </c>
      <c r="K100" s="173">
        <f>'[1]8тест'!K80</f>
        <v>0</v>
      </c>
      <c r="L100" s="173">
        <f>'[1]9тест'!K80</f>
        <v>0</v>
      </c>
      <c r="M100" s="173">
        <f>'[1]10тест'!K80</f>
        <v>0</v>
      </c>
      <c r="N100" s="173">
        <f>'[1]11тест'!K80</f>
        <v>0</v>
      </c>
      <c r="O100" s="173">
        <f>'[1]12тест'!K80</f>
        <v>0</v>
      </c>
      <c r="P100" s="173">
        <f>'[1]13тест'!K80</f>
        <v>0</v>
      </c>
      <c r="Q100" s="173">
        <f>'[1]14тест'!K80</f>
        <v>0</v>
      </c>
      <c r="R100" s="173">
        <f>'[1]15тест'!K80</f>
        <v>0</v>
      </c>
      <c r="S100" s="173">
        <f>'[1]16тест'!K80</f>
        <v>0</v>
      </c>
      <c r="T100" s="173">
        <f>'[1]17тест'!K80</f>
        <v>0</v>
      </c>
      <c r="U100" s="173">
        <f>'[1]18тест'!K80</f>
        <v>0</v>
      </c>
      <c r="V100" s="173">
        <f>'[1]19тест'!K80</f>
        <v>0</v>
      </c>
      <c r="W100" s="173">
        <f>'[1]20тест'!K80</f>
        <v>0</v>
      </c>
      <c r="X100" s="173">
        <f>'[1]21тест'!K80</f>
        <v>0</v>
      </c>
      <c r="Y100" s="173">
        <f>'[1]22тест'!K80</f>
        <v>0</v>
      </c>
      <c r="Z100" s="173">
        <f>'[1]23тест'!K80</f>
        <v>0</v>
      </c>
      <c r="AA100" s="173">
        <f>'[1]24тест'!K80</f>
        <v>0</v>
      </c>
      <c r="AB100" s="173">
        <f>'[1]25тест'!K80</f>
        <v>0</v>
      </c>
      <c r="AC100" s="174">
        <f t="shared" si="13"/>
        <v>59.4</v>
      </c>
      <c r="AD100" s="162">
        <f t="shared" si="14"/>
        <v>5</v>
      </c>
      <c r="AE100" s="175">
        <f t="shared" si="10"/>
        <v>1</v>
      </c>
      <c r="AF100" s="175">
        <f t="shared" si="10"/>
        <v>1</v>
      </c>
      <c r="AG100" s="175">
        <f t="shared" si="10"/>
        <v>1</v>
      </c>
      <c r="AH100" s="175">
        <f t="shared" si="10"/>
        <v>1</v>
      </c>
      <c r="AI100" s="175">
        <f t="shared" si="10"/>
        <v>1</v>
      </c>
      <c r="AJ100" s="175" t="str">
        <f t="shared" si="10"/>
        <v xml:space="preserve"> </v>
      </c>
      <c r="AK100" s="175" t="str">
        <f t="shared" si="10"/>
        <v xml:space="preserve"> </v>
      </c>
      <c r="AL100" s="175" t="str">
        <f t="shared" si="11"/>
        <v xml:space="preserve"> </v>
      </c>
      <c r="AM100" s="175" t="str">
        <f t="shared" si="11"/>
        <v xml:space="preserve"> </v>
      </c>
      <c r="AN100" s="175" t="str">
        <f t="shared" si="11"/>
        <v xml:space="preserve"> </v>
      </c>
      <c r="AO100" s="175" t="str">
        <f t="shared" si="11"/>
        <v xml:space="preserve"> </v>
      </c>
      <c r="AP100" s="175" t="str">
        <f t="shared" si="11"/>
        <v xml:space="preserve"> </v>
      </c>
      <c r="AQ100" s="175" t="str">
        <f t="shared" si="11"/>
        <v xml:space="preserve"> </v>
      </c>
      <c r="AR100" s="175" t="str">
        <f t="shared" si="11"/>
        <v xml:space="preserve"> </v>
      </c>
      <c r="AS100" s="175" t="str">
        <f t="shared" si="11"/>
        <v xml:space="preserve"> </v>
      </c>
      <c r="AT100" s="175" t="str">
        <f t="shared" si="11"/>
        <v xml:space="preserve"> </v>
      </c>
      <c r="AU100" s="175" t="str">
        <f t="shared" si="7"/>
        <v xml:space="preserve"> </v>
      </c>
      <c r="AV100" s="175" t="str">
        <f t="shared" si="7"/>
        <v xml:space="preserve"> </v>
      </c>
      <c r="AW100" s="175" t="str">
        <f t="shared" si="7"/>
        <v xml:space="preserve"> </v>
      </c>
      <c r="AX100" s="175" t="str">
        <f t="shared" si="7"/>
        <v xml:space="preserve"> </v>
      </c>
      <c r="AY100" s="175" t="str">
        <f t="shared" si="6"/>
        <v xml:space="preserve"> </v>
      </c>
      <c r="AZ100" s="175" t="str">
        <f t="shared" si="6"/>
        <v xml:space="preserve"> </v>
      </c>
      <c r="BA100" s="175" t="str">
        <f t="shared" si="6"/>
        <v xml:space="preserve"> </v>
      </c>
      <c r="BB100" s="175" t="str">
        <f t="shared" si="6"/>
        <v xml:space="preserve"> </v>
      </c>
      <c r="BC100" s="175" t="str">
        <f t="shared" si="15"/>
        <v xml:space="preserve"> </v>
      </c>
    </row>
    <row r="101" spans="1:55" s="3" customFormat="1" ht="15.75" hidden="1" customHeight="1" x14ac:dyDescent="0.2">
      <c r="A101" s="170">
        <f>'[1]Впишите фамилии!'!J75</f>
        <v>16</v>
      </c>
      <c r="B101" s="170" t="str">
        <f>'[1]Впишите фамилии!'!K75</f>
        <v>в</v>
      </c>
      <c r="C101" s="179" t="str">
        <f>'[1]Впишите фамилии!'!L75</f>
        <v>Шакенова Зарина</v>
      </c>
      <c r="D101" s="170">
        <f>'[1]18.09'!K81</f>
        <v>54</v>
      </c>
      <c r="E101" s="170">
        <f>'[1]6.10'!K81</f>
        <v>60</v>
      </c>
      <c r="F101" s="170">
        <f>'[1]22.10'!K81</f>
        <v>67</v>
      </c>
      <c r="G101" s="170">
        <f>'[1]28.11'!K81</f>
        <v>70</v>
      </c>
      <c r="H101" s="170">
        <f>'[1]10.12'!K81</f>
        <v>58</v>
      </c>
      <c r="I101" s="173">
        <f>'[1]6тест'!K81</f>
        <v>0</v>
      </c>
      <c r="J101" s="173">
        <f>'[1]7тест'!K81</f>
        <v>0</v>
      </c>
      <c r="K101" s="173">
        <f>'[1]8тест'!K81</f>
        <v>0</v>
      </c>
      <c r="L101" s="173">
        <f>'[1]9тест'!K81</f>
        <v>0</v>
      </c>
      <c r="M101" s="173">
        <f>'[1]10тест'!K81</f>
        <v>0</v>
      </c>
      <c r="N101" s="173">
        <f>'[1]11тест'!K81</f>
        <v>0</v>
      </c>
      <c r="O101" s="173">
        <f>'[1]12тест'!K81</f>
        <v>0</v>
      </c>
      <c r="P101" s="173">
        <f>'[1]13тест'!K81</f>
        <v>0</v>
      </c>
      <c r="Q101" s="173">
        <f>'[1]14тест'!K81</f>
        <v>0</v>
      </c>
      <c r="R101" s="173">
        <f>'[1]15тест'!K81</f>
        <v>0</v>
      </c>
      <c r="S101" s="173">
        <f>'[1]16тест'!K81</f>
        <v>0</v>
      </c>
      <c r="T101" s="173">
        <f>'[1]17тест'!K81</f>
        <v>0</v>
      </c>
      <c r="U101" s="173">
        <f>'[1]18тест'!K81</f>
        <v>0</v>
      </c>
      <c r="V101" s="173">
        <f>'[1]19тест'!K81</f>
        <v>0</v>
      </c>
      <c r="W101" s="173">
        <f>'[1]20тест'!K81</f>
        <v>0</v>
      </c>
      <c r="X101" s="173">
        <f>'[1]21тест'!K81</f>
        <v>0</v>
      </c>
      <c r="Y101" s="173">
        <f>'[1]22тест'!K81</f>
        <v>0</v>
      </c>
      <c r="Z101" s="173">
        <f>'[1]23тест'!K81</f>
        <v>0</v>
      </c>
      <c r="AA101" s="173">
        <f>'[1]24тест'!K81</f>
        <v>0</v>
      </c>
      <c r="AB101" s="173">
        <f>'[1]25тест'!K81</f>
        <v>0</v>
      </c>
      <c r="AC101" s="174">
        <f t="shared" si="13"/>
        <v>61.8</v>
      </c>
      <c r="AD101" s="162">
        <f t="shared" si="14"/>
        <v>5</v>
      </c>
      <c r="AE101" s="175">
        <f t="shared" si="10"/>
        <v>1</v>
      </c>
      <c r="AF101" s="175">
        <f t="shared" si="10"/>
        <v>1</v>
      </c>
      <c r="AG101" s="175">
        <f t="shared" si="10"/>
        <v>1</v>
      </c>
      <c r="AH101" s="175">
        <f t="shared" si="10"/>
        <v>1</v>
      </c>
      <c r="AI101" s="175">
        <f t="shared" si="10"/>
        <v>1</v>
      </c>
      <c r="AJ101" s="175" t="str">
        <f t="shared" si="10"/>
        <v xml:space="preserve"> </v>
      </c>
      <c r="AK101" s="175" t="str">
        <f t="shared" si="10"/>
        <v xml:space="preserve"> </v>
      </c>
      <c r="AL101" s="175" t="str">
        <f t="shared" si="11"/>
        <v xml:space="preserve"> </v>
      </c>
      <c r="AM101" s="175" t="str">
        <f t="shared" si="11"/>
        <v xml:space="preserve"> </v>
      </c>
      <c r="AN101" s="175" t="str">
        <f t="shared" si="11"/>
        <v xml:space="preserve"> </v>
      </c>
      <c r="AO101" s="175" t="str">
        <f t="shared" si="11"/>
        <v xml:space="preserve"> </v>
      </c>
      <c r="AP101" s="175" t="str">
        <f t="shared" si="11"/>
        <v xml:space="preserve"> </v>
      </c>
      <c r="AQ101" s="175" t="str">
        <f t="shared" si="11"/>
        <v xml:space="preserve"> </v>
      </c>
      <c r="AR101" s="175" t="str">
        <f t="shared" si="11"/>
        <v xml:space="preserve"> </v>
      </c>
      <c r="AS101" s="175" t="str">
        <f t="shared" si="11"/>
        <v xml:space="preserve"> </v>
      </c>
      <c r="AT101" s="175" t="str">
        <f t="shared" si="11"/>
        <v xml:space="preserve"> </v>
      </c>
      <c r="AU101" s="175" t="str">
        <f t="shared" si="7"/>
        <v xml:space="preserve"> </v>
      </c>
      <c r="AV101" s="175" t="str">
        <f t="shared" si="7"/>
        <v xml:space="preserve"> </v>
      </c>
      <c r="AW101" s="175" t="str">
        <f t="shared" si="7"/>
        <v xml:space="preserve"> </v>
      </c>
      <c r="AX101" s="175" t="str">
        <f t="shared" si="7"/>
        <v xml:space="preserve"> </v>
      </c>
      <c r="AY101" s="175" t="str">
        <f t="shared" si="6"/>
        <v xml:space="preserve"> </v>
      </c>
      <c r="AZ101" s="175" t="str">
        <f t="shared" si="6"/>
        <v xml:space="preserve"> </v>
      </c>
      <c r="BA101" s="175" t="str">
        <f t="shared" si="6"/>
        <v xml:space="preserve"> </v>
      </c>
      <c r="BB101" s="175" t="str">
        <f t="shared" si="6"/>
        <v xml:space="preserve"> </v>
      </c>
      <c r="BC101" s="175" t="str">
        <f t="shared" si="15"/>
        <v xml:space="preserve"> </v>
      </c>
    </row>
    <row r="102" spans="1:55" s="3" customFormat="1" ht="15.75" hidden="1" customHeight="1" x14ac:dyDescent="0.2">
      <c r="A102" s="170">
        <f>'[1]Впишите фамилии!'!J76</f>
        <v>17</v>
      </c>
      <c r="B102" s="170" t="str">
        <f>'[1]Впишите фамилии!'!K76</f>
        <v>в</v>
      </c>
      <c r="C102" s="179" t="str">
        <f>'[1]Впишите фамилии!'!L76</f>
        <v>Касимов</v>
      </c>
      <c r="D102" s="170">
        <f>'[1]18.09'!K82</f>
        <v>0</v>
      </c>
      <c r="E102" s="170">
        <f>'[1]6.10'!K82</f>
        <v>0</v>
      </c>
      <c r="F102" s="170">
        <f>'[1]22.10'!K82</f>
        <v>0</v>
      </c>
      <c r="G102" s="170">
        <f>'[1]28.11'!K82</f>
        <v>0</v>
      </c>
      <c r="H102" s="170">
        <f>'[1]10.12'!K82</f>
        <v>61</v>
      </c>
      <c r="I102" s="173">
        <f>'[1]6тест'!K82</f>
        <v>0</v>
      </c>
      <c r="J102" s="173">
        <f>'[1]7тест'!K82</f>
        <v>0</v>
      </c>
      <c r="K102" s="173">
        <f>'[1]8тест'!K82</f>
        <v>0</v>
      </c>
      <c r="L102" s="173">
        <f>'[1]9тест'!K82</f>
        <v>0</v>
      </c>
      <c r="M102" s="173">
        <f>'[1]10тест'!K82</f>
        <v>0</v>
      </c>
      <c r="N102" s="173">
        <f>'[1]11тест'!K82</f>
        <v>0</v>
      </c>
      <c r="O102" s="173">
        <f>'[1]12тест'!K82</f>
        <v>0</v>
      </c>
      <c r="P102" s="173">
        <f>'[1]13тест'!K82</f>
        <v>0</v>
      </c>
      <c r="Q102" s="173">
        <f>'[1]14тест'!K82</f>
        <v>0</v>
      </c>
      <c r="R102" s="173">
        <f>'[1]15тест'!K82</f>
        <v>0</v>
      </c>
      <c r="S102" s="173">
        <f>'[1]16тест'!K82</f>
        <v>0</v>
      </c>
      <c r="T102" s="173">
        <f>'[1]17тест'!K82</f>
        <v>0</v>
      </c>
      <c r="U102" s="173">
        <f>'[1]18тест'!K82</f>
        <v>0</v>
      </c>
      <c r="V102" s="173">
        <f>'[1]19тест'!K82</f>
        <v>0</v>
      </c>
      <c r="W102" s="173">
        <f>'[1]20тест'!K82</f>
        <v>0</v>
      </c>
      <c r="X102" s="173">
        <f>'[1]21тест'!K82</f>
        <v>0</v>
      </c>
      <c r="Y102" s="173">
        <f>'[1]22тест'!K82</f>
        <v>0</v>
      </c>
      <c r="Z102" s="173">
        <f>'[1]23тест'!K82</f>
        <v>0</v>
      </c>
      <c r="AA102" s="173">
        <f>'[1]24тест'!K82</f>
        <v>0</v>
      </c>
      <c r="AB102" s="173">
        <f>'[1]25тест'!K82</f>
        <v>0</v>
      </c>
      <c r="AC102" s="174">
        <f t="shared" si="13"/>
        <v>61</v>
      </c>
      <c r="AD102" s="162">
        <f t="shared" si="14"/>
        <v>1</v>
      </c>
      <c r="AE102" s="175" t="str">
        <f t="shared" si="10"/>
        <v xml:space="preserve"> </v>
      </c>
      <c r="AF102" s="175" t="str">
        <f t="shared" si="10"/>
        <v xml:space="preserve"> </v>
      </c>
      <c r="AG102" s="175" t="str">
        <f t="shared" si="10"/>
        <v xml:space="preserve"> </v>
      </c>
      <c r="AH102" s="175" t="str">
        <f t="shared" si="10"/>
        <v xml:space="preserve"> </v>
      </c>
      <c r="AI102" s="175">
        <f t="shared" si="10"/>
        <v>1</v>
      </c>
      <c r="AJ102" s="175" t="str">
        <f t="shared" si="10"/>
        <v xml:space="preserve"> </v>
      </c>
      <c r="AK102" s="175" t="str">
        <f t="shared" si="10"/>
        <v xml:space="preserve"> </v>
      </c>
      <c r="AL102" s="175" t="str">
        <f t="shared" si="11"/>
        <v xml:space="preserve"> </v>
      </c>
      <c r="AM102" s="175" t="str">
        <f t="shared" si="11"/>
        <v xml:space="preserve"> </v>
      </c>
      <c r="AN102" s="175" t="str">
        <f t="shared" si="11"/>
        <v xml:space="preserve"> </v>
      </c>
      <c r="AO102" s="175" t="str">
        <f t="shared" si="11"/>
        <v xml:space="preserve"> </v>
      </c>
      <c r="AP102" s="175" t="str">
        <f t="shared" si="11"/>
        <v xml:space="preserve"> </v>
      </c>
      <c r="AQ102" s="175" t="str">
        <f t="shared" si="11"/>
        <v xml:space="preserve"> </v>
      </c>
      <c r="AR102" s="175" t="str">
        <f t="shared" si="11"/>
        <v xml:space="preserve"> </v>
      </c>
      <c r="AS102" s="175" t="str">
        <f t="shared" si="11"/>
        <v xml:space="preserve"> </v>
      </c>
      <c r="AT102" s="175" t="str">
        <f t="shared" si="11"/>
        <v xml:space="preserve"> </v>
      </c>
      <c r="AU102" s="175" t="str">
        <f t="shared" si="7"/>
        <v xml:space="preserve"> </v>
      </c>
      <c r="AV102" s="175" t="str">
        <f t="shared" si="7"/>
        <v xml:space="preserve"> </v>
      </c>
      <c r="AW102" s="175" t="str">
        <f t="shared" si="7"/>
        <v xml:space="preserve"> </v>
      </c>
      <c r="AX102" s="175" t="str">
        <f t="shared" si="7"/>
        <v xml:space="preserve"> </v>
      </c>
      <c r="AY102" s="175" t="str">
        <f t="shared" si="6"/>
        <v xml:space="preserve"> </v>
      </c>
      <c r="AZ102" s="175" t="str">
        <f t="shared" si="6"/>
        <v xml:space="preserve"> </v>
      </c>
      <c r="BA102" s="175" t="str">
        <f t="shared" si="6"/>
        <v xml:space="preserve"> </v>
      </c>
      <c r="BB102" s="175" t="str">
        <f t="shared" si="6"/>
        <v xml:space="preserve"> </v>
      </c>
      <c r="BC102" s="175" t="str">
        <f t="shared" si="15"/>
        <v xml:space="preserve"> </v>
      </c>
    </row>
    <row r="103" spans="1:55" s="3" customFormat="1" ht="15.75" hidden="1" customHeight="1" x14ac:dyDescent="0.2">
      <c r="A103" s="170">
        <f>'[1]Впишите фамилии!'!J77</f>
        <v>0</v>
      </c>
      <c r="B103" s="170">
        <f>'[1]Впишите фамилии!'!K77</f>
        <v>0</v>
      </c>
      <c r="C103" s="179">
        <f>'[1]Впишите фамилии!'!L77</f>
        <v>0</v>
      </c>
      <c r="D103" s="170">
        <f>'[1]18.09'!K83</f>
        <v>0</v>
      </c>
      <c r="E103" s="170">
        <f>'[1]6.10'!K83</f>
        <v>0</v>
      </c>
      <c r="F103" s="170">
        <f>'[1]22.10'!K83</f>
        <v>0</v>
      </c>
      <c r="G103" s="170">
        <f>'[1]28.11'!K83</f>
        <v>0</v>
      </c>
      <c r="H103" s="170">
        <f>'[1]10.12'!K83</f>
        <v>0</v>
      </c>
      <c r="I103" s="173">
        <f>'[1]6тест'!K83</f>
        <v>0</v>
      </c>
      <c r="J103" s="173">
        <f>'[1]7тест'!K83</f>
        <v>0</v>
      </c>
      <c r="K103" s="173">
        <f>'[1]8тест'!K83</f>
        <v>0</v>
      </c>
      <c r="L103" s="173">
        <f>'[1]9тест'!K83</f>
        <v>0</v>
      </c>
      <c r="M103" s="173">
        <f>'[1]10тест'!K83</f>
        <v>0</v>
      </c>
      <c r="N103" s="173">
        <f>'[1]11тест'!K83</f>
        <v>0</v>
      </c>
      <c r="O103" s="173">
        <f>'[1]12тест'!K83</f>
        <v>0</v>
      </c>
      <c r="P103" s="173">
        <f>'[1]13тест'!K83</f>
        <v>0</v>
      </c>
      <c r="Q103" s="173">
        <f>'[1]14тест'!K83</f>
        <v>0</v>
      </c>
      <c r="R103" s="173">
        <f>'[1]15тест'!K83</f>
        <v>0</v>
      </c>
      <c r="S103" s="173">
        <f>'[1]16тест'!K83</f>
        <v>0</v>
      </c>
      <c r="T103" s="173">
        <f>'[1]17тест'!K83</f>
        <v>0</v>
      </c>
      <c r="U103" s="173">
        <f>'[1]18тест'!K83</f>
        <v>0</v>
      </c>
      <c r="V103" s="173">
        <f>'[1]19тест'!K83</f>
        <v>0</v>
      </c>
      <c r="W103" s="173">
        <f>'[1]20тест'!K83</f>
        <v>0</v>
      </c>
      <c r="X103" s="173">
        <f>'[1]21тест'!K83</f>
        <v>0</v>
      </c>
      <c r="Y103" s="173">
        <f>'[1]22тест'!K83</f>
        <v>0</v>
      </c>
      <c r="Z103" s="173">
        <f>'[1]23тест'!K83</f>
        <v>0</v>
      </c>
      <c r="AA103" s="173">
        <f>'[1]24тест'!K83</f>
        <v>0</v>
      </c>
      <c r="AB103" s="173">
        <f>'[1]25тест'!K83</f>
        <v>0</v>
      </c>
      <c r="AC103" s="174" t="e">
        <f t="shared" si="13"/>
        <v>#DIV/0!</v>
      </c>
      <c r="AD103" s="162">
        <f t="shared" si="14"/>
        <v>0</v>
      </c>
      <c r="AE103" s="175" t="str">
        <f t="shared" si="10"/>
        <v xml:space="preserve"> </v>
      </c>
      <c r="AF103" s="175" t="str">
        <f t="shared" si="10"/>
        <v xml:space="preserve"> </v>
      </c>
      <c r="AG103" s="175" t="str">
        <f t="shared" si="10"/>
        <v xml:space="preserve"> </v>
      </c>
      <c r="AH103" s="175" t="str">
        <f t="shared" si="10"/>
        <v xml:space="preserve"> </v>
      </c>
      <c r="AI103" s="175" t="str">
        <f t="shared" si="10"/>
        <v xml:space="preserve"> </v>
      </c>
      <c r="AJ103" s="175" t="str">
        <f t="shared" si="10"/>
        <v xml:space="preserve"> </v>
      </c>
      <c r="AK103" s="175" t="str">
        <f t="shared" si="10"/>
        <v xml:space="preserve"> </v>
      </c>
      <c r="AL103" s="175" t="str">
        <f t="shared" si="11"/>
        <v xml:space="preserve"> </v>
      </c>
      <c r="AM103" s="175" t="str">
        <f t="shared" si="11"/>
        <v xml:space="preserve"> </v>
      </c>
      <c r="AN103" s="175" t="str">
        <f t="shared" si="11"/>
        <v xml:space="preserve"> </v>
      </c>
      <c r="AO103" s="175" t="str">
        <f t="shared" si="11"/>
        <v xml:space="preserve"> </v>
      </c>
      <c r="AP103" s="175" t="str">
        <f t="shared" si="11"/>
        <v xml:space="preserve"> </v>
      </c>
      <c r="AQ103" s="175" t="str">
        <f t="shared" si="11"/>
        <v xml:space="preserve"> </v>
      </c>
      <c r="AR103" s="175" t="str">
        <f t="shared" si="11"/>
        <v xml:space="preserve"> </v>
      </c>
      <c r="AS103" s="175" t="str">
        <f t="shared" si="11"/>
        <v xml:space="preserve"> </v>
      </c>
      <c r="AT103" s="175" t="str">
        <f t="shared" si="11"/>
        <v xml:space="preserve"> </v>
      </c>
      <c r="AU103" s="175" t="str">
        <f t="shared" si="7"/>
        <v xml:space="preserve"> </v>
      </c>
      <c r="AV103" s="175" t="str">
        <f t="shared" si="7"/>
        <v xml:space="preserve"> </v>
      </c>
      <c r="AW103" s="175" t="str">
        <f t="shared" si="7"/>
        <v xml:space="preserve"> </v>
      </c>
      <c r="AX103" s="175" t="str">
        <f t="shared" si="7"/>
        <v xml:space="preserve"> </v>
      </c>
      <c r="AY103" s="175" t="str">
        <f t="shared" si="6"/>
        <v xml:space="preserve"> </v>
      </c>
      <c r="AZ103" s="175" t="str">
        <f t="shared" si="6"/>
        <v xml:space="preserve"> </v>
      </c>
      <c r="BA103" s="175" t="str">
        <f t="shared" si="6"/>
        <v xml:space="preserve"> </v>
      </c>
      <c r="BB103" s="175" t="str">
        <f t="shared" si="6"/>
        <v xml:space="preserve"> </v>
      </c>
      <c r="BC103" s="175" t="str">
        <f t="shared" si="15"/>
        <v xml:space="preserve"> </v>
      </c>
    </row>
    <row r="104" spans="1:55" s="3" customFormat="1" ht="15.75" hidden="1" customHeight="1" x14ac:dyDescent="0.2">
      <c r="A104" s="170">
        <f>'[1]Впишите фамилии!'!J78</f>
        <v>0</v>
      </c>
      <c r="B104" s="170">
        <f>'[1]Впишите фамилии!'!K78</f>
        <v>0</v>
      </c>
      <c r="C104" s="179">
        <f>'[1]Впишите фамилии!'!L78</f>
        <v>0</v>
      </c>
      <c r="D104" s="170">
        <f>'[1]18.09'!K84</f>
        <v>0</v>
      </c>
      <c r="E104" s="170">
        <f>'[1]6.10'!K84</f>
        <v>0</v>
      </c>
      <c r="F104" s="170">
        <f>'[1]22.10'!K84</f>
        <v>0</v>
      </c>
      <c r="G104" s="170">
        <f>'[1]28.11'!K84</f>
        <v>0</v>
      </c>
      <c r="H104" s="170">
        <f>'[1]10.12'!K84</f>
        <v>0</v>
      </c>
      <c r="I104" s="173">
        <f>'[1]6тест'!K84</f>
        <v>0</v>
      </c>
      <c r="J104" s="173">
        <f>'[1]7тест'!K84</f>
        <v>0</v>
      </c>
      <c r="K104" s="173">
        <f>'[1]8тест'!K84</f>
        <v>0</v>
      </c>
      <c r="L104" s="173">
        <f>'[1]9тест'!K84</f>
        <v>0</v>
      </c>
      <c r="M104" s="173">
        <f>'[1]10тест'!K84</f>
        <v>0</v>
      </c>
      <c r="N104" s="173">
        <f>'[1]11тест'!K84</f>
        <v>0</v>
      </c>
      <c r="O104" s="173">
        <f>'[1]12тест'!K84</f>
        <v>0</v>
      </c>
      <c r="P104" s="173">
        <f>'[1]13тест'!K84</f>
        <v>0</v>
      </c>
      <c r="Q104" s="173">
        <f>'[1]14тест'!K84</f>
        <v>0</v>
      </c>
      <c r="R104" s="173">
        <f>'[1]15тест'!K84</f>
        <v>0</v>
      </c>
      <c r="S104" s="173">
        <f>'[1]16тест'!K84</f>
        <v>0</v>
      </c>
      <c r="T104" s="173">
        <f>'[1]17тест'!K84</f>
        <v>0</v>
      </c>
      <c r="U104" s="173">
        <f>'[1]18тест'!K84</f>
        <v>0</v>
      </c>
      <c r="V104" s="173">
        <f>'[1]19тест'!K84</f>
        <v>0</v>
      </c>
      <c r="W104" s="173">
        <f>'[1]20тест'!K84</f>
        <v>0</v>
      </c>
      <c r="X104" s="173">
        <f>'[1]21тест'!K84</f>
        <v>0</v>
      </c>
      <c r="Y104" s="173">
        <f>'[1]22тест'!K84</f>
        <v>0</v>
      </c>
      <c r="Z104" s="173">
        <f>'[1]23тест'!K84</f>
        <v>0</v>
      </c>
      <c r="AA104" s="173">
        <f>'[1]24тест'!K84</f>
        <v>0</v>
      </c>
      <c r="AB104" s="173">
        <f>'[1]25тест'!K84</f>
        <v>0</v>
      </c>
      <c r="AC104" s="174" t="e">
        <f t="shared" si="13"/>
        <v>#DIV/0!</v>
      </c>
      <c r="AD104" s="162">
        <f t="shared" si="14"/>
        <v>0</v>
      </c>
      <c r="AE104" s="175" t="str">
        <f t="shared" si="10"/>
        <v xml:space="preserve"> </v>
      </c>
      <c r="AF104" s="175" t="str">
        <f t="shared" si="10"/>
        <v xml:space="preserve"> </v>
      </c>
      <c r="AG104" s="175" t="str">
        <f t="shared" si="10"/>
        <v xml:space="preserve"> </v>
      </c>
      <c r="AH104" s="175" t="str">
        <f t="shared" si="10"/>
        <v xml:space="preserve"> </v>
      </c>
      <c r="AI104" s="175" t="str">
        <f t="shared" si="10"/>
        <v xml:space="preserve"> </v>
      </c>
      <c r="AJ104" s="175" t="str">
        <f t="shared" si="10"/>
        <v xml:space="preserve"> </v>
      </c>
      <c r="AK104" s="175" t="str">
        <f t="shared" si="10"/>
        <v xml:space="preserve"> </v>
      </c>
      <c r="AL104" s="175" t="str">
        <f t="shared" si="11"/>
        <v xml:space="preserve"> </v>
      </c>
      <c r="AM104" s="175" t="str">
        <f t="shared" si="11"/>
        <v xml:space="preserve"> </v>
      </c>
      <c r="AN104" s="175" t="str">
        <f t="shared" si="11"/>
        <v xml:space="preserve"> </v>
      </c>
      <c r="AO104" s="175" t="str">
        <f t="shared" si="11"/>
        <v xml:space="preserve"> </v>
      </c>
      <c r="AP104" s="175" t="str">
        <f t="shared" si="11"/>
        <v xml:space="preserve"> </v>
      </c>
      <c r="AQ104" s="175" t="str">
        <f t="shared" si="11"/>
        <v xml:space="preserve"> </v>
      </c>
      <c r="AR104" s="175" t="str">
        <f t="shared" si="11"/>
        <v xml:space="preserve"> </v>
      </c>
      <c r="AS104" s="175" t="str">
        <f t="shared" si="11"/>
        <v xml:space="preserve"> </v>
      </c>
      <c r="AT104" s="175" t="str">
        <f t="shared" si="11"/>
        <v xml:space="preserve"> </v>
      </c>
      <c r="AU104" s="175" t="str">
        <f t="shared" si="7"/>
        <v xml:space="preserve"> </v>
      </c>
      <c r="AV104" s="175" t="str">
        <f t="shared" si="7"/>
        <v xml:space="preserve"> </v>
      </c>
      <c r="AW104" s="175" t="str">
        <f t="shared" si="7"/>
        <v xml:space="preserve"> </v>
      </c>
      <c r="AX104" s="175" t="str">
        <f t="shared" si="7"/>
        <v xml:space="preserve"> </v>
      </c>
      <c r="AY104" s="175" t="str">
        <f t="shared" si="6"/>
        <v xml:space="preserve"> </v>
      </c>
      <c r="AZ104" s="175" t="str">
        <f t="shared" si="6"/>
        <v xml:space="preserve"> </v>
      </c>
      <c r="BA104" s="175" t="str">
        <f t="shared" si="6"/>
        <v xml:space="preserve"> </v>
      </c>
      <c r="BB104" s="175" t="str">
        <f t="shared" si="6"/>
        <v xml:space="preserve"> </v>
      </c>
      <c r="BC104" s="175" t="str">
        <f t="shared" si="15"/>
        <v xml:space="preserve"> </v>
      </c>
    </row>
    <row r="105" spans="1:55" s="3" customFormat="1" ht="15.75" hidden="1" customHeight="1" x14ac:dyDescent="0.2">
      <c r="A105" s="170">
        <f>'[1]Впишите фамилии!'!J79</f>
        <v>0</v>
      </c>
      <c r="B105" s="170">
        <f>'[1]Впишите фамилии!'!K79</f>
        <v>0</v>
      </c>
      <c r="C105" s="179">
        <f>'[1]Впишите фамилии!'!L79</f>
        <v>0</v>
      </c>
      <c r="D105" s="170">
        <f>'[1]18.09'!K85</f>
        <v>0</v>
      </c>
      <c r="E105" s="170">
        <f>'[1]6.10'!K85</f>
        <v>0</v>
      </c>
      <c r="F105" s="170">
        <f>'[1]22.10'!K85</f>
        <v>0</v>
      </c>
      <c r="G105" s="170">
        <f>'[1]28.11'!K85</f>
        <v>0</v>
      </c>
      <c r="H105" s="170">
        <f>'[1]10.12'!K85</f>
        <v>0</v>
      </c>
      <c r="I105" s="173">
        <f>'[1]6тест'!K85</f>
        <v>0</v>
      </c>
      <c r="J105" s="173">
        <f>'[1]7тест'!K85</f>
        <v>0</v>
      </c>
      <c r="K105" s="173">
        <f>'[1]8тест'!K85</f>
        <v>0</v>
      </c>
      <c r="L105" s="173">
        <f>'[1]9тест'!K85</f>
        <v>0</v>
      </c>
      <c r="M105" s="173">
        <f>'[1]10тест'!K85</f>
        <v>0</v>
      </c>
      <c r="N105" s="173">
        <f>'[1]11тест'!K85</f>
        <v>0</v>
      </c>
      <c r="O105" s="173">
        <f>'[1]12тест'!K85</f>
        <v>0</v>
      </c>
      <c r="P105" s="173">
        <f>'[1]13тест'!K85</f>
        <v>0</v>
      </c>
      <c r="Q105" s="173">
        <f>'[1]14тест'!K85</f>
        <v>0</v>
      </c>
      <c r="R105" s="173">
        <f>'[1]15тест'!K85</f>
        <v>0</v>
      </c>
      <c r="S105" s="173">
        <f>'[1]16тест'!K85</f>
        <v>0</v>
      </c>
      <c r="T105" s="173">
        <f>'[1]17тест'!K85</f>
        <v>0</v>
      </c>
      <c r="U105" s="173">
        <f>'[1]18тест'!K85</f>
        <v>0</v>
      </c>
      <c r="V105" s="173">
        <f>'[1]19тест'!K85</f>
        <v>0</v>
      </c>
      <c r="W105" s="173">
        <f>'[1]20тест'!K85</f>
        <v>0</v>
      </c>
      <c r="X105" s="173">
        <f>'[1]21тест'!K85</f>
        <v>0</v>
      </c>
      <c r="Y105" s="173">
        <f>'[1]22тест'!K85</f>
        <v>0</v>
      </c>
      <c r="Z105" s="173">
        <f>'[1]23тест'!K85</f>
        <v>0</v>
      </c>
      <c r="AA105" s="173">
        <f>'[1]24тест'!K85</f>
        <v>0</v>
      </c>
      <c r="AB105" s="173">
        <f>'[1]25тест'!K85</f>
        <v>0</v>
      </c>
      <c r="AC105" s="174" t="e">
        <f t="shared" si="13"/>
        <v>#DIV/0!</v>
      </c>
      <c r="AD105" s="162">
        <f t="shared" si="14"/>
        <v>0</v>
      </c>
      <c r="AE105" s="175" t="str">
        <f t="shared" si="10"/>
        <v xml:space="preserve"> </v>
      </c>
      <c r="AF105" s="175" t="str">
        <f t="shared" si="10"/>
        <v xml:space="preserve"> </v>
      </c>
      <c r="AG105" s="175" t="str">
        <f t="shared" si="10"/>
        <v xml:space="preserve"> </v>
      </c>
      <c r="AH105" s="175" t="str">
        <f t="shared" si="10"/>
        <v xml:space="preserve"> </v>
      </c>
      <c r="AI105" s="175" t="str">
        <f t="shared" si="10"/>
        <v xml:space="preserve"> </v>
      </c>
      <c r="AJ105" s="175" t="str">
        <f t="shared" si="10"/>
        <v xml:space="preserve"> </v>
      </c>
      <c r="AK105" s="175" t="str">
        <f t="shared" si="10"/>
        <v xml:space="preserve"> </v>
      </c>
      <c r="AL105" s="175" t="str">
        <f t="shared" si="11"/>
        <v xml:space="preserve"> </v>
      </c>
      <c r="AM105" s="175" t="str">
        <f t="shared" si="11"/>
        <v xml:space="preserve"> </v>
      </c>
      <c r="AN105" s="175" t="str">
        <f t="shared" si="11"/>
        <v xml:space="preserve"> </v>
      </c>
      <c r="AO105" s="175" t="str">
        <f t="shared" si="11"/>
        <v xml:space="preserve"> </v>
      </c>
      <c r="AP105" s="175" t="str">
        <f t="shared" si="11"/>
        <v xml:space="preserve"> </v>
      </c>
      <c r="AQ105" s="175" t="str">
        <f t="shared" si="11"/>
        <v xml:space="preserve"> </v>
      </c>
      <c r="AR105" s="175" t="str">
        <f t="shared" si="11"/>
        <v xml:space="preserve"> </v>
      </c>
      <c r="AS105" s="175" t="str">
        <f t="shared" si="11"/>
        <v xml:space="preserve"> </v>
      </c>
      <c r="AT105" s="175" t="str">
        <f t="shared" si="11"/>
        <v xml:space="preserve"> </v>
      </c>
      <c r="AU105" s="175" t="str">
        <f t="shared" si="7"/>
        <v xml:space="preserve"> </v>
      </c>
      <c r="AV105" s="175" t="str">
        <f t="shared" si="7"/>
        <v xml:space="preserve"> </v>
      </c>
      <c r="AW105" s="175" t="str">
        <f t="shared" si="7"/>
        <v xml:space="preserve"> </v>
      </c>
      <c r="AX105" s="175" t="str">
        <f t="shared" si="7"/>
        <v xml:space="preserve"> </v>
      </c>
      <c r="AY105" s="175" t="str">
        <f t="shared" si="6"/>
        <v xml:space="preserve"> </v>
      </c>
      <c r="AZ105" s="175" t="str">
        <f t="shared" si="6"/>
        <v xml:space="preserve"> </v>
      </c>
      <c r="BA105" s="175" t="str">
        <f t="shared" si="6"/>
        <v xml:space="preserve"> </v>
      </c>
      <c r="BB105" s="175" t="str">
        <f t="shared" si="6"/>
        <v xml:space="preserve"> </v>
      </c>
      <c r="BC105" s="175" t="str">
        <f t="shared" si="15"/>
        <v xml:space="preserve"> </v>
      </c>
    </row>
    <row r="106" spans="1:55" s="3" customFormat="1" ht="15.75" hidden="1" customHeight="1" x14ac:dyDescent="0.2">
      <c r="A106" s="170">
        <f>'[1]Впишите фамилии!'!J80</f>
        <v>0</v>
      </c>
      <c r="B106" s="170">
        <f>'[1]Впишите фамилии!'!K80</f>
        <v>0</v>
      </c>
      <c r="C106" s="179">
        <f>'[1]Впишите фамилии!'!L80</f>
        <v>0</v>
      </c>
      <c r="D106" s="170">
        <f>'[1]18.09'!K86</f>
        <v>0</v>
      </c>
      <c r="E106" s="170">
        <f>'[1]6.10'!K86</f>
        <v>0</v>
      </c>
      <c r="F106" s="170">
        <f>'[1]22.10'!K86</f>
        <v>0</v>
      </c>
      <c r="G106" s="170">
        <f>'[1]28.11'!K86</f>
        <v>0</v>
      </c>
      <c r="H106" s="170">
        <f>'[1]10.12'!K86</f>
        <v>0</v>
      </c>
      <c r="I106" s="173">
        <f>'[1]6тест'!K86</f>
        <v>0</v>
      </c>
      <c r="J106" s="173">
        <f>'[1]7тест'!K86</f>
        <v>0</v>
      </c>
      <c r="K106" s="173">
        <f>'[1]8тест'!K86</f>
        <v>0</v>
      </c>
      <c r="L106" s="173">
        <f>'[1]9тест'!K86</f>
        <v>0</v>
      </c>
      <c r="M106" s="173">
        <f>'[1]10тест'!K86</f>
        <v>0</v>
      </c>
      <c r="N106" s="173">
        <f>'[1]11тест'!K86</f>
        <v>0</v>
      </c>
      <c r="O106" s="173">
        <f>'[1]12тест'!K86</f>
        <v>0</v>
      </c>
      <c r="P106" s="173">
        <f>'[1]13тест'!K86</f>
        <v>0</v>
      </c>
      <c r="Q106" s="173">
        <f>'[1]14тест'!K86</f>
        <v>0</v>
      </c>
      <c r="R106" s="173">
        <f>'[1]15тест'!K86</f>
        <v>0</v>
      </c>
      <c r="S106" s="173">
        <f>'[1]16тест'!K86</f>
        <v>0</v>
      </c>
      <c r="T106" s="173">
        <f>'[1]17тест'!K86</f>
        <v>0</v>
      </c>
      <c r="U106" s="173">
        <f>'[1]18тест'!K86</f>
        <v>0</v>
      </c>
      <c r="V106" s="173">
        <f>'[1]19тест'!K86</f>
        <v>0</v>
      </c>
      <c r="W106" s="173">
        <f>'[1]20тест'!K86</f>
        <v>0</v>
      </c>
      <c r="X106" s="173">
        <f>'[1]21тест'!K86</f>
        <v>0</v>
      </c>
      <c r="Y106" s="173">
        <f>'[1]22тест'!K86</f>
        <v>0</v>
      </c>
      <c r="Z106" s="173">
        <f>'[1]23тест'!K86</f>
        <v>0</v>
      </c>
      <c r="AA106" s="173">
        <f>'[1]24тест'!K86</f>
        <v>0</v>
      </c>
      <c r="AB106" s="173">
        <f>'[1]25тест'!K86</f>
        <v>0</v>
      </c>
      <c r="AC106" s="174" t="e">
        <f t="shared" si="13"/>
        <v>#DIV/0!</v>
      </c>
      <c r="AD106" s="162">
        <f t="shared" si="14"/>
        <v>0</v>
      </c>
      <c r="AE106" s="175" t="str">
        <f t="shared" si="10"/>
        <v xml:space="preserve"> </v>
      </c>
      <c r="AF106" s="175" t="str">
        <f t="shared" si="10"/>
        <v xml:space="preserve"> </v>
      </c>
      <c r="AG106" s="175" t="str">
        <f t="shared" si="10"/>
        <v xml:space="preserve"> </v>
      </c>
      <c r="AH106" s="175" t="str">
        <f t="shared" si="10"/>
        <v xml:space="preserve"> </v>
      </c>
      <c r="AI106" s="175" t="str">
        <f t="shared" si="10"/>
        <v xml:space="preserve"> </v>
      </c>
      <c r="AJ106" s="175" t="str">
        <f t="shared" si="10"/>
        <v xml:space="preserve"> </v>
      </c>
      <c r="AK106" s="175" t="str">
        <f t="shared" si="10"/>
        <v xml:space="preserve"> </v>
      </c>
      <c r="AL106" s="175" t="str">
        <f t="shared" si="11"/>
        <v xml:space="preserve"> </v>
      </c>
      <c r="AM106" s="175" t="str">
        <f t="shared" si="11"/>
        <v xml:space="preserve"> </v>
      </c>
      <c r="AN106" s="175" t="str">
        <f t="shared" si="11"/>
        <v xml:space="preserve"> </v>
      </c>
      <c r="AO106" s="175" t="str">
        <f t="shared" si="11"/>
        <v xml:space="preserve"> </v>
      </c>
      <c r="AP106" s="175" t="str">
        <f t="shared" si="11"/>
        <v xml:space="preserve"> </v>
      </c>
      <c r="AQ106" s="175" t="str">
        <f t="shared" si="11"/>
        <v xml:space="preserve"> </v>
      </c>
      <c r="AR106" s="175" t="str">
        <f t="shared" si="11"/>
        <v xml:space="preserve"> </v>
      </c>
      <c r="AS106" s="175" t="str">
        <f t="shared" si="11"/>
        <v xml:space="preserve"> </v>
      </c>
      <c r="AT106" s="175" t="str">
        <f t="shared" si="11"/>
        <v xml:space="preserve"> </v>
      </c>
      <c r="AU106" s="175" t="str">
        <f t="shared" si="7"/>
        <v xml:space="preserve"> </v>
      </c>
      <c r="AV106" s="175" t="str">
        <f t="shared" si="7"/>
        <v xml:space="preserve"> </v>
      </c>
      <c r="AW106" s="175" t="str">
        <f t="shared" si="7"/>
        <v xml:space="preserve"> </v>
      </c>
      <c r="AX106" s="175" t="str">
        <f t="shared" si="7"/>
        <v xml:space="preserve"> </v>
      </c>
      <c r="AY106" s="175" t="str">
        <f t="shared" si="6"/>
        <v xml:space="preserve"> </v>
      </c>
      <c r="AZ106" s="175" t="str">
        <f t="shared" si="6"/>
        <v xml:space="preserve"> </v>
      </c>
      <c r="BA106" s="175" t="str">
        <f t="shared" si="6"/>
        <v xml:space="preserve"> </v>
      </c>
      <c r="BB106" s="175" t="str">
        <f t="shared" si="6"/>
        <v xml:space="preserve"> </v>
      </c>
      <c r="BC106" s="175" t="str">
        <f t="shared" si="15"/>
        <v xml:space="preserve"> </v>
      </c>
    </row>
    <row r="107" spans="1:55" s="3" customFormat="1" ht="15.75" hidden="1" customHeight="1" x14ac:dyDescent="0.2">
      <c r="A107" s="170">
        <f>'[1]Впишите фамилии!'!J81</f>
        <v>0</v>
      </c>
      <c r="B107" s="170">
        <f>'[1]Впишите фамилии!'!K81</f>
        <v>0</v>
      </c>
      <c r="C107" s="179">
        <f>'[1]Впишите фамилии!'!L81</f>
        <v>0</v>
      </c>
      <c r="D107" s="170">
        <f>'[1]18.09'!K87</f>
        <v>0</v>
      </c>
      <c r="E107" s="170">
        <f>'[1]6.10'!K87</f>
        <v>0</v>
      </c>
      <c r="F107" s="170">
        <f>'[1]22.10'!K87</f>
        <v>0</v>
      </c>
      <c r="G107" s="170">
        <f>'[1]28.11'!K87</f>
        <v>0</v>
      </c>
      <c r="H107" s="170">
        <f>'[1]10.12'!K87</f>
        <v>0</v>
      </c>
      <c r="I107" s="173">
        <f>'[1]6тест'!K87</f>
        <v>0</v>
      </c>
      <c r="J107" s="173">
        <f>'[1]7тест'!K87</f>
        <v>0</v>
      </c>
      <c r="K107" s="173">
        <f>'[1]8тест'!K87</f>
        <v>0</v>
      </c>
      <c r="L107" s="173">
        <f>'[1]9тест'!K87</f>
        <v>0</v>
      </c>
      <c r="M107" s="173">
        <f>'[1]10тест'!K87</f>
        <v>0</v>
      </c>
      <c r="N107" s="173">
        <f>'[1]11тест'!K87</f>
        <v>0</v>
      </c>
      <c r="O107" s="173">
        <f>'[1]12тест'!K87</f>
        <v>0</v>
      </c>
      <c r="P107" s="173">
        <f>'[1]13тест'!K87</f>
        <v>0</v>
      </c>
      <c r="Q107" s="173">
        <f>'[1]14тест'!K87</f>
        <v>0</v>
      </c>
      <c r="R107" s="173">
        <f>'[1]15тест'!K87</f>
        <v>0</v>
      </c>
      <c r="S107" s="173">
        <f>'[1]16тест'!K87</f>
        <v>0</v>
      </c>
      <c r="T107" s="173">
        <f>'[1]17тест'!K87</f>
        <v>0</v>
      </c>
      <c r="U107" s="173">
        <f>'[1]18тест'!K87</f>
        <v>0</v>
      </c>
      <c r="V107" s="173">
        <f>'[1]19тест'!K87</f>
        <v>0</v>
      </c>
      <c r="W107" s="173">
        <f>'[1]20тест'!K87</f>
        <v>0</v>
      </c>
      <c r="X107" s="173">
        <f>'[1]21тест'!K87</f>
        <v>0</v>
      </c>
      <c r="Y107" s="173">
        <f>'[1]22тест'!K87</f>
        <v>0</v>
      </c>
      <c r="Z107" s="173">
        <f>'[1]23тест'!K87</f>
        <v>0</v>
      </c>
      <c r="AA107" s="173">
        <f>'[1]24тест'!K87</f>
        <v>0</v>
      </c>
      <c r="AB107" s="173">
        <f>'[1]25тест'!K87</f>
        <v>0</v>
      </c>
      <c r="AC107" s="174" t="e">
        <f t="shared" si="13"/>
        <v>#DIV/0!</v>
      </c>
      <c r="AD107" s="162">
        <f t="shared" si="14"/>
        <v>0</v>
      </c>
      <c r="AE107" s="175" t="str">
        <f t="shared" si="10"/>
        <v xml:space="preserve"> </v>
      </c>
      <c r="AF107" s="175" t="str">
        <f t="shared" si="10"/>
        <v xml:space="preserve"> </v>
      </c>
      <c r="AG107" s="175" t="str">
        <f t="shared" si="10"/>
        <v xml:space="preserve"> </v>
      </c>
      <c r="AH107" s="175" t="str">
        <f t="shared" ref="AH107:AN135" si="16">IF(G107&gt;0,1," " )</f>
        <v xml:space="preserve"> </v>
      </c>
      <c r="AI107" s="175" t="str">
        <f t="shared" si="16"/>
        <v xml:space="preserve"> </v>
      </c>
      <c r="AJ107" s="175" t="str">
        <f t="shared" si="16"/>
        <v xml:space="preserve"> </v>
      </c>
      <c r="AK107" s="175" t="str">
        <f t="shared" si="16"/>
        <v xml:space="preserve"> </v>
      </c>
      <c r="AL107" s="175" t="str">
        <f t="shared" si="11"/>
        <v xml:space="preserve"> </v>
      </c>
      <c r="AM107" s="175" t="str">
        <f t="shared" si="11"/>
        <v xml:space="preserve"> </v>
      </c>
      <c r="AN107" s="175" t="str">
        <f t="shared" si="11"/>
        <v xml:space="preserve"> </v>
      </c>
      <c r="AO107" s="175" t="str">
        <f t="shared" si="11"/>
        <v xml:space="preserve"> </v>
      </c>
      <c r="AP107" s="175" t="str">
        <f t="shared" si="11"/>
        <v xml:space="preserve"> </v>
      </c>
      <c r="AQ107" s="175" t="str">
        <f t="shared" si="11"/>
        <v xml:space="preserve"> </v>
      </c>
      <c r="AR107" s="175" t="str">
        <f t="shared" si="11"/>
        <v xml:space="preserve"> </v>
      </c>
      <c r="AS107" s="175" t="str">
        <f t="shared" si="11"/>
        <v xml:space="preserve"> </v>
      </c>
      <c r="AT107" s="175" t="str">
        <f t="shared" si="11"/>
        <v xml:space="preserve"> </v>
      </c>
      <c r="AU107" s="175" t="str">
        <f t="shared" si="7"/>
        <v xml:space="preserve"> </v>
      </c>
      <c r="AV107" s="175" t="str">
        <f t="shared" si="7"/>
        <v xml:space="preserve"> </v>
      </c>
      <c r="AW107" s="175" t="str">
        <f t="shared" si="7"/>
        <v xml:space="preserve"> </v>
      </c>
      <c r="AX107" s="175" t="str">
        <f t="shared" si="7"/>
        <v xml:space="preserve"> </v>
      </c>
      <c r="AY107" s="175" t="str">
        <f t="shared" si="6"/>
        <v xml:space="preserve"> </v>
      </c>
      <c r="AZ107" s="175" t="str">
        <f t="shared" si="6"/>
        <v xml:space="preserve"> </v>
      </c>
      <c r="BA107" s="175" t="str">
        <f t="shared" si="6"/>
        <v xml:space="preserve"> </v>
      </c>
      <c r="BB107" s="175" t="str">
        <f t="shared" si="6"/>
        <v xml:space="preserve"> </v>
      </c>
      <c r="BC107" s="175" t="str">
        <f t="shared" si="15"/>
        <v xml:space="preserve"> </v>
      </c>
    </row>
    <row r="108" spans="1:55" s="3" customFormat="1" ht="15.75" hidden="1" customHeight="1" x14ac:dyDescent="0.2">
      <c r="A108" s="170">
        <f>'[1]Впишите фамилии!'!J82</f>
        <v>0</v>
      </c>
      <c r="B108" s="170">
        <f>'[1]Впишите фамилии!'!K82</f>
        <v>0</v>
      </c>
      <c r="C108" s="179">
        <f>'[1]Впишите фамилии!'!L82</f>
        <v>0</v>
      </c>
      <c r="D108" s="170">
        <f>'[1]18.09'!K88</f>
        <v>0</v>
      </c>
      <c r="E108" s="170">
        <f>'[1]6.10'!K88</f>
        <v>0</v>
      </c>
      <c r="F108" s="170">
        <f>'[1]22.10'!K88</f>
        <v>0</v>
      </c>
      <c r="G108" s="170">
        <f>'[1]28.11'!K88</f>
        <v>0</v>
      </c>
      <c r="H108" s="170">
        <f>'[1]10.12'!K88</f>
        <v>0</v>
      </c>
      <c r="I108" s="173">
        <f>'[1]6тест'!K88</f>
        <v>0</v>
      </c>
      <c r="J108" s="173">
        <f>'[1]7тест'!K88</f>
        <v>0</v>
      </c>
      <c r="K108" s="173">
        <f>'[1]8тест'!K88</f>
        <v>0</v>
      </c>
      <c r="L108" s="173">
        <f>'[1]9тест'!K88</f>
        <v>0</v>
      </c>
      <c r="M108" s="173">
        <f>'[1]10тест'!K88</f>
        <v>0</v>
      </c>
      <c r="N108" s="173">
        <f>'[1]11тест'!K88</f>
        <v>0</v>
      </c>
      <c r="O108" s="173">
        <f>'[1]12тест'!K88</f>
        <v>0</v>
      </c>
      <c r="P108" s="173">
        <f>'[1]13тест'!K88</f>
        <v>0</v>
      </c>
      <c r="Q108" s="173">
        <f>'[1]14тест'!K88</f>
        <v>0</v>
      </c>
      <c r="R108" s="173">
        <f>'[1]15тест'!K88</f>
        <v>0</v>
      </c>
      <c r="S108" s="173">
        <f>'[1]16тест'!K88</f>
        <v>0</v>
      </c>
      <c r="T108" s="173">
        <f>'[1]17тест'!K88</f>
        <v>0</v>
      </c>
      <c r="U108" s="173">
        <f>'[1]18тест'!K88</f>
        <v>0</v>
      </c>
      <c r="V108" s="173">
        <f>'[1]19тест'!K88</f>
        <v>0</v>
      </c>
      <c r="W108" s="173">
        <f>'[1]20тест'!K88</f>
        <v>0</v>
      </c>
      <c r="X108" s="173">
        <f>'[1]21тест'!K88</f>
        <v>0</v>
      </c>
      <c r="Y108" s="173">
        <f>'[1]22тест'!K88</f>
        <v>0</v>
      </c>
      <c r="Z108" s="173">
        <f>'[1]23тест'!K88</f>
        <v>0</v>
      </c>
      <c r="AA108" s="173">
        <f>'[1]24тест'!K88</f>
        <v>0</v>
      </c>
      <c r="AB108" s="173">
        <f>'[1]25тест'!K88</f>
        <v>0</v>
      </c>
      <c r="AC108" s="174" t="e">
        <f t="shared" si="13"/>
        <v>#DIV/0!</v>
      </c>
      <c r="AD108" s="162">
        <f t="shared" si="14"/>
        <v>0</v>
      </c>
      <c r="AE108" s="175" t="str">
        <f t="shared" ref="AE108:AG136" si="17">IF(D108&gt;0,1," " )</f>
        <v xml:space="preserve"> </v>
      </c>
      <c r="AF108" s="175" t="str">
        <f t="shared" si="17"/>
        <v xml:space="preserve"> </v>
      </c>
      <c r="AG108" s="175" t="str">
        <f t="shared" si="17"/>
        <v xml:space="preserve"> </v>
      </c>
      <c r="AH108" s="175" t="str">
        <f t="shared" si="16"/>
        <v xml:space="preserve"> </v>
      </c>
      <c r="AI108" s="175" t="str">
        <f t="shared" si="16"/>
        <v xml:space="preserve"> </v>
      </c>
      <c r="AJ108" s="175" t="str">
        <f t="shared" si="16"/>
        <v xml:space="preserve"> </v>
      </c>
      <c r="AK108" s="175" t="str">
        <f t="shared" si="16"/>
        <v xml:space="preserve"> </v>
      </c>
      <c r="AL108" s="175" t="str">
        <f t="shared" si="11"/>
        <v xml:space="preserve"> </v>
      </c>
      <c r="AM108" s="175" t="str">
        <f t="shared" si="11"/>
        <v xml:space="preserve"> </v>
      </c>
      <c r="AN108" s="175" t="str">
        <f t="shared" si="11"/>
        <v xml:space="preserve"> </v>
      </c>
      <c r="AO108" s="175" t="str">
        <f t="shared" si="11"/>
        <v xml:space="preserve"> </v>
      </c>
      <c r="AP108" s="175" t="str">
        <f t="shared" si="11"/>
        <v xml:space="preserve"> </v>
      </c>
      <c r="AQ108" s="175" t="str">
        <f t="shared" si="11"/>
        <v xml:space="preserve"> </v>
      </c>
      <c r="AR108" s="175" t="str">
        <f t="shared" si="11"/>
        <v xml:space="preserve"> </v>
      </c>
      <c r="AS108" s="175" t="str">
        <f t="shared" si="11"/>
        <v xml:space="preserve"> </v>
      </c>
      <c r="AT108" s="175" t="str">
        <f t="shared" si="11"/>
        <v xml:space="preserve"> </v>
      </c>
      <c r="AU108" s="175" t="str">
        <f t="shared" si="7"/>
        <v xml:space="preserve"> </v>
      </c>
      <c r="AV108" s="175" t="str">
        <f t="shared" si="7"/>
        <v xml:space="preserve"> </v>
      </c>
      <c r="AW108" s="175" t="str">
        <f t="shared" si="7"/>
        <v xml:space="preserve"> </v>
      </c>
      <c r="AX108" s="175" t="str">
        <f t="shared" si="7"/>
        <v xml:space="preserve"> </v>
      </c>
      <c r="AY108" s="175" t="str">
        <f t="shared" si="6"/>
        <v xml:space="preserve"> </v>
      </c>
      <c r="AZ108" s="175" t="str">
        <f t="shared" si="6"/>
        <v xml:space="preserve"> </v>
      </c>
      <c r="BA108" s="175" t="str">
        <f t="shared" si="6"/>
        <v xml:space="preserve"> </v>
      </c>
      <c r="BB108" s="175" t="str">
        <f t="shared" si="6"/>
        <v xml:space="preserve"> </v>
      </c>
      <c r="BC108" s="175" t="str">
        <f t="shared" si="15"/>
        <v xml:space="preserve"> </v>
      </c>
    </row>
    <row r="109" spans="1:55" s="3" customFormat="1" ht="15.75" hidden="1" customHeight="1" x14ac:dyDescent="0.2">
      <c r="A109" s="170">
        <f>'[1]Впишите фамилии!'!J83</f>
        <v>0</v>
      </c>
      <c r="B109" s="170">
        <f>'[1]Впишите фамилии!'!K83</f>
        <v>0</v>
      </c>
      <c r="C109" s="179">
        <f>'[1]Впишите фамилии!'!L83</f>
        <v>0</v>
      </c>
      <c r="D109" s="170">
        <f>'[1]18.09'!K89</f>
        <v>0</v>
      </c>
      <c r="E109" s="170">
        <f>'[1]6.10'!K89</f>
        <v>0</v>
      </c>
      <c r="F109" s="170">
        <f>'[1]22.10'!K89</f>
        <v>0</v>
      </c>
      <c r="G109" s="170">
        <f>'[1]28.11'!K89</f>
        <v>0</v>
      </c>
      <c r="H109" s="170">
        <f>'[1]10.12'!K89</f>
        <v>0</v>
      </c>
      <c r="I109" s="173">
        <f>'[1]6тест'!K89</f>
        <v>0</v>
      </c>
      <c r="J109" s="173">
        <f>'[1]7тест'!K89</f>
        <v>0</v>
      </c>
      <c r="K109" s="173">
        <f>'[1]8тест'!K89</f>
        <v>0</v>
      </c>
      <c r="L109" s="173">
        <f>'[1]9тест'!K89</f>
        <v>0</v>
      </c>
      <c r="M109" s="173">
        <f>'[1]10тест'!K89</f>
        <v>0</v>
      </c>
      <c r="N109" s="173">
        <f>'[1]11тест'!K89</f>
        <v>0</v>
      </c>
      <c r="O109" s="173">
        <f>'[1]12тест'!K89</f>
        <v>0</v>
      </c>
      <c r="P109" s="173">
        <f>'[1]13тест'!K89</f>
        <v>0</v>
      </c>
      <c r="Q109" s="173">
        <f>'[1]14тест'!K89</f>
        <v>0</v>
      </c>
      <c r="R109" s="173">
        <f>'[1]15тест'!K89</f>
        <v>0</v>
      </c>
      <c r="S109" s="173">
        <f>'[1]16тест'!K89</f>
        <v>0</v>
      </c>
      <c r="T109" s="173">
        <f>'[1]17тест'!K89</f>
        <v>0</v>
      </c>
      <c r="U109" s="173">
        <f>'[1]18тест'!K89</f>
        <v>0</v>
      </c>
      <c r="V109" s="173">
        <f>'[1]19тест'!K89</f>
        <v>0</v>
      </c>
      <c r="W109" s="173">
        <f>'[1]20тест'!K89</f>
        <v>0</v>
      </c>
      <c r="X109" s="173">
        <f>'[1]21тест'!K89</f>
        <v>0</v>
      </c>
      <c r="Y109" s="173">
        <f>'[1]22тест'!K89</f>
        <v>0</v>
      </c>
      <c r="Z109" s="173">
        <f>'[1]23тест'!K89</f>
        <v>0</v>
      </c>
      <c r="AA109" s="173">
        <f>'[1]24тест'!K89</f>
        <v>0</v>
      </c>
      <c r="AB109" s="173">
        <f>'[1]25тест'!K89</f>
        <v>0</v>
      </c>
      <c r="AC109" s="174" t="e">
        <f t="shared" si="13"/>
        <v>#DIV/0!</v>
      </c>
      <c r="AD109" s="162">
        <f t="shared" si="14"/>
        <v>0</v>
      </c>
      <c r="AE109" s="175" t="str">
        <f t="shared" si="17"/>
        <v xml:space="preserve"> </v>
      </c>
      <c r="AF109" s="175" t="str">
        <f t="shared" si="17"/>
        <v xml:space="preserve"> </v>
      </c>
      <c r="AG109" s="175" t="str">
        <f t="shared" si="17"/>
        <v xml:space="preserve"> </v>
      </c>
      <c r="AH109" s="175" t="str">
        <f t="shared" si="16"/>
        <v xml:space="preserve"> </v>
      </c>
      <c r="AI109" s="175" t="str">
        <f t="shared" si="16"/>
        <v xml:space="preserve"> </v>
      </c>
      <c r="AJ109" s="175" t="str">
        <f t="shared" si="16"/>
        <v xml:space="preserve"> </v>
      </c>
      <c r="AK109" s="175" t="str">
        <f t="shared" si="16"/>
        <v xml:space="preserve"> </v>
      </c>
      <c r="AL109" s="175" t="str">
        <f t="shared" si="11"/>
        <v xml:space="preserve"> </v>
      </c>
      <c r="AM109" s="175" t="str">
        <f t="shared" si="11"/>
        <v xml:space="preserve"> </v>
      </c>
      <c r="AN109" s="175" t="str">
        <f t="shared" si="11"/>
        <v xml:space="preserve"> </v>
      </c>
      <c r="AO109" s="175" t="str">
        <f t="shared" si="11"/>
        <v xml:space="preserve"> </v>
      </c>
      <c r="AP109" s="175" t="str">
        <f t="shared" si="11"/>
        <v xml:space="preserve"> </v>
      </c>
      <c r="AQ109" s="175" t="str">
        <f t="shared" si="11"/>
        <v xml:space="preserve"> </v>
      </c>
      <c r="AR109" s="175" t="str">
        <f t="shared" si="11"/>
        <v xml:space="preserve"> </v>
      </c>
      <c r="AS109" s="175" t="str">
        <f t="shared" si="11"/>
        <v xml:space="preserve"> </v>
      </c>
      <c r="AT109" s="175" t="str">
        <f t="shared" si="11"/>
        <v xml:space="preserve"> </v>
      </c>
      <c r="AU109" s="175" t="str">
        <f t="shared" si="7"/>
        <v xml:space="preserve"> </v>
      </c>
      <c r="AV109" s="175" t="str">
        <f t="shared" si="7"/>
        <v xml:space="preserve"> </v>
      </c>
      <c r="AW109" s="175" t="str">
        <f t="shared" si="7"/>
        <v xml:space="preserve"> </v>
      </c>
      <c r="AX109" s="175" t="str">
        <f t="shared" si="7"/>
        <v xml:space="preserve"> </v>
      </c>
      <c r="AY109" s="175" t="str">
        <f t="shared" si="6"/>
        <v xml:space="preserve"> </v>
      </c>
      <c r="AZ109" s="175" t="str">
        <f t="shared" si="6"/>
        <v xml:space="preserve"> </v>
      </c>
      <c r="BA109" s="175" t="str">
        <f t="shared" si="6"/>
        <v xml:space="preserve"> </v>
      </c>
      <c r="BB109" s="175" t="str">
        <f t="shared" si="6"/>
        <v xml:space="preserve"> </v>
      </c>
      <c r="BC109" s="175" t="str">
        <f t="shared" si="15"/>
        <v xml:space="preserve"> </v>
      </c>
    </row>
    <row r="110" spans="1:55" s="3" customFormat="1" ht="15.75" hidden="1" customHeight="1" x14ac:dyDescent="0.2">
      <c r="A110" s="170">
        <f>'[1]Впишите фамилии!'!J84</f>
        <v>0</v>
      </c>
      <c r="B110" s="170">
        <f>'[1]Впишите фамилии!'!K84</f>
        <v>0</v>
      </c>
      <c r="C110" s="179">
        <f>'[1]Впишите фамилии!'!L84</f>
        <v>0</v>
      </c>
      <c r="D110" s="170">
        <f>'[1]18.09'!K90</f>
        <v>0</v>
      </c>
      <c r="E110" s="170">
        <f>'[1]6.10'!K90</f>
        <v>0</v>
      </c>
      <c r="F110" s="170">
        <f>'[1]22.10'!K90</f>
        <v>0</v>
      </c>
      <c r="G110" s="170">
        <f>'[1]28.11'!K90</f>
        <v>0</v>
      </c>
      <c r="H110" s="170">
        <f>'[1]10.12'!K90</f>
        <v>0</v>
      </c>
      <c r="I110" s="173">
        <f>'[1]6тест'!K90</f>
        <v>0</v>
      </c>
      <c r="J110" s="173">
        <f>'[1]7тест'!K90</f>
        <v>0</v>
      </c>
      <c r="K110" s="173">
        <f>'[1]8тест'!K90</f>
        <v>0</v>
      </c>
      <c r="L110" s="173">
        <f>'[1]9тест'!K90</f>
        <v>0</v>
      </c>
      <c r="M110" s="173">
        <f>'[1]10тест'!K90</f>
        <v>0</v>
      </c>
      <c r="N110" s="173">
        <f>'[1]11тест'!K90</f>
        <v>0</v>
      </c>
      <c r="O110" s="173">
        <f>'[1]12тест'!K90</f>
        <v>0</v>
      </c>
      <c r="P110" s="173">
        <f>'[1]13тест'!K90</f>
        <v>0</v>
      </c>
      <c r="Q110" s="173">
        <f>'[1]14тест'!K90</f>
        <v>0</v>
      </c>
      <c r="R110" s="173">
        <f>'[1]15тест'!K90</f>
        <v>0</v>
      </c>
      <c r="S110" s="173">
        <f>'[1]16тест'!K90</f>
        <v>0</v>
      </c>
      <c r="T110" s="173">
        <f>'[1]17тест'!K90</f>
        <v>0</v>
      </c>
      <c r="U110" s="173">
        <f>'[1]18тест'!K90</f>
        <v>0</v>
      </c>
      <c r="V110" s="173">
        <f>'[1]19тест'!K90</f>
        <v>0</v>
      </c>
      <c r="W110" s="173">
        <f>'[1]20тест'!K90</f>
        <v>0</v>
      </c>
      <c r="X110" s="173">
        <f>'[1]21тест'!K90</f>
        <v>0</v>
      </c>
      <c r="Y110" s="173">
        <f>'[1]22тест'!K90</f>
        <v>0</v>
      </c>
      <c r="Z110" s="173">
        <f>'[1]23тест'!K90</f>
        <v>0</v>
      </c>
      <c r="AA110" s="173">
        <f>'[1]24тест'!K90</f>
        <v>0</v>
      </c>
      <c r="AB110" s="173">
        <f>'[1]25тест'!K90</f>
        <v>0</v>
      </c>
      <c r="AC110" s="174" t="e">
        <f t="shared" si="13"/>
        <v>#DIV/0!</v>
      </c>
      <c r="AD110" s="162">
        <f t="shared" si="14"/>
        <v>0</v>
      </c>
      <c r="AE110" s="175" t="str">
        <f t="shared" si="17"/>
        <v xml:space="preserve"> </v>
      </c>
      <c r="AF110" s="175" t="str">
        <f t="shared" si="17"/>
        <v xml:space="preserve"> </v>
      </c>
      <c r="AG110" s="175" t="str">
        <f t="shared" si="17"/>
        <v xml:space="preserve"> </v>
      </c>
      <c r="AH110" s="175" t="str">
        <f t="shared" si="16"/>
        <v xml:space="preserve"> </v>
      </c>
      <c r="AI110" s="175" t="str">
        <f t="shared" si="16"/>
        <v xml:space="preserve"> </v>
      </c>
      <c r="AJ110" s="175" t="str">
        <f t="shared" si="16"/>
        <v xml:space="preserve"> </v>
      </c>
      <c r="AK110" s="175" t="str">
        <f t="shared" si="16"/>
        <v xml:space="preserve"> </v>
      </c>
      <c r="AL110" s="175" t="str">
        <f t="shared" si="11"/>
        <v xml:space="preserve"> </v>
      </c>
      <c r="AM110" s="175" t="str">
        <f t="shared" si="11"/>
        <v xml:space="preserve"> </v>
      </c>
      <c r="AN110" s="175" t="str">
        <f t="shared" si="11"/>
        <v xml:space="preserve"> </v>
      </c>
      <c r="AO110" s="175" t="str">
        <f t="shared" ref="AO110:AW138" si="18">IF(N110&gt;0,1," " )</f>
        <v xml:space="preserve"> </v>
      </c>
      <c r="AP110" s="175" t="str">
        <f t="shared" si="18"/>
        <v xml:space="preserve"> </v>
      </c>
      <c r="AQ110" s="175" t="str">
        <f t="shared" si="18"/>
        <v xml:space="preserve"> </v>
      </c>
      <c r="AR110" s="175" t="str">
        <f t="shared" si="18"/>
        <v xml:space="preserve"> </v>
      </c>
      <c r="AS110" s="175" t="str">
        <f t="shared" si="18"/>
        <v xml:space="preserve"> </v>
      </c>
      <c r="AT110" s="175" t="str">
        <f t="shared" si="18"/>
        <v xml:space="preserve"> </v>
      </c>
      <c r="AU110" s="175" t="str">
        <f t="shared" si="7"/>
        <v xml:space="preserve"> </v>
      </c>
      <c r="AV110" s="175" t="str">
        <f t="shared" si="7"/>
        <v xml:space="preserve"> </v>
      </c>
      <c r="AW110" s="175" t="str">
        <f t="shared" si="7"/>
        <v xml:space="preserve"> </v>
      </c>
      <c r="AX110" s="175" t="str">
        <f t="shared" si="7"/>
        <v xml:space="preserve"> </v>
      </c>
      <c r="AY110" s="175" t="str">
        <f t="shared" si="6"/>
        <v xml:space="preserve"> </v>
      </c>
      <c r="AZ110" s="175" t="str">
        <f t="shared" si="6"/>
        <v xml:space="preserve"> </v>
      </c>
      <c r="BA110" s="175" t="str">
        <f t="shared" si="6"/>
        <v xml:space="preserve"> </v>
      </c>
      <c r="BB110" s="175" t="str">
        <f t="shared" si="6"/>
        <v xml:space="preserve"> </v>
      </c>
      <c r="BC110" s="175" t="str">
        <f t="shared" si="15"/>
        <v xml:space="preserve"> </v>
      </c>
    </row>
    <row r="111" spans="1:55" s="3" customFormat="1" ht="15.75" hidden="1" customHeight="1" x14ac:dyDescent="0.2">
      <c r="A111" s="170">
        <f>'[1]Впишите фамилии!'!J85</f>
        <v>0</v>
      </c>
      <c r="B111" s="170">
        <f>'[1]Впишите фамилии!'!K85</f>
        <v>0</v>
      </c>
      <c r="C111" s="179">
        <f>'[1]Впишите фамилии!'!L85</f>
        <v>0</v>
      </c>
      <c r="D111" s="170">
        <f>'[1]18.09'!K91</f>
        <v>0</v>
      </c>
      <c r="E111" s="170">
        <f>'[1]6.10'!K91</f>
        <v>0</v>
      </c>
      <c r="F111" s="170">
        <f>'[1]22.10'!K91</f>
        <v>0</v>
      </c>
      <c r="G111" s="170">
        <f>'[1]28.11'!K91</f>
        <v>0</v>
      </c>
      <c r="H111" s="170">
        <f>'[1]10.12'!K91</f>
        <v>0</v>
      </c>
      <c r="I111" s="173">
        <f>'[1]6тест'!K91</f>
        <v>0</v>
      </c>
      <c r="J111" s="173">
        <f>'[1]7тест'!K91</f>
        <v>0</v>
      </c>
      <c r="K111" s="173">
        <f>'[1]8тест'!K91</f>
        <v>0</v>
      </c>
      <c r="L111" s="173">
        <f>'[1]9тест'!K91</f>
        <v>0</v>
      </c>
      <c r="M111" s="173">
        <f>'[1]10тест'!K91</f>
        <v>0</v>
      </c>
      <c r="N111" s="173">
        <f>'[1]11тест'!K91</f>
        <v>0</v>
      </c>
      <c r="O111" s="173">
        <f>'[1]12тест'!K91</f>
        <v>0</v>
      </c>
      <c r="P111" s="173">
        <f>'[1]13тест'!K91</f>
        <v>0</v>
      </c>
      <c r="Q111" s="173">
        <f>'[1]14тест'!K91</f>
        <v>0</v>
      </c>
      <c r="R111" s="173">
        <f>'[1]15тест'!K91</f>
        <v>0</v>
      </c>
      <c r="S111" s="173">
        <f>'[1]16тест'!K91</f>
        <v>0</v>
      </c>
      <c r="T111" s="173">
        <f>'[1]17тест'!K91</f>
        <v>0</v>
      </c>
      <c r="U111" s="173">
        <f>'[1]18тест'!K91</f>
        <v>0</v>
      </c>
      <c r="V111" s="173">
        <f>'[1]19тест'!K91</f>
        <v>0</v>
      </c>
      <c r="W111" s="173">
        <f>'[1]20тест'!K91</f>
        <v>0</v>
      </c>
      <c r="X111" s="173">
        <f>'[1]21тест'!K91</f>
        <v>0</v>
      </c>
      <c r="Y111" s="173">
        <f>'[1]22тест'!K91</f>
        <v>0</v>
      </c>
      <c r="Z111" s="173">
        <f>'[1]23тест'!K91</f>
        <v>0</v>
      </c>
      <c r="AA111" s="173">
        <f>'[1]24тест'!K91</f>
        <v>0</v>
      </c>
      <c r="AB111" s="173">
        <f>'[1]25тест'!K91</f>
        <v>0</v>
      </c>
      <c r="AC111" s="174" t="e">
        <f t="shared" si="13"/>
        <v>#DIV/0!</v>
      </c>
      <c r="AD111" s="162">
        <f t="shared" si="14"/>
        <v>0</v>
      </c>
      <c r="AE111" s="175" t="str">
        <f t="shared" si="17"/>
        <v xml:space="preserve"> </v>
      </c>
      <c r="AF111" s="175" t="str">
        <f t="shared" si="17"/>
        <v xml:space="preserve"> </v>
      </c>
      <c r="AG111" s="175" t="str">
        <f t="shared" si="17"/>
        <v xml:space="preserve"> </v>
      </c>
      <c r="AH111" s="175" t="str">
        <f t="shared" si="16"/>
        <v xml:space="preserve"> </v>
      </c>
      <c r="AI111" s="175" t="str">
        <f t="shared" si="16"/>
        <v xml:space="preserve"> </v>
      </c>
      <c r="AJ111" s="175" t="str">
        <f t="shared" si="16"/>
        <v xml:space="preserve"> </v>
      </c>
      <c r="AK111" s="175" t="str">
        <f t="shared" si="16"/>
        <v xml:space="preserve"> </v>
      </c>
      <c r="AL111" s="175" t="str">
        <f t="shared" si="16"/>
        <v xml:space="preserve"> </v>
      </c>
      <c r="AM111" s="175" t="str">
        <f t="shared" si="16"/>
        <v xml:space="preserve"> </v>
      </c>
      <c r="AN111" s="175" t="str">
        <f t="shared" si="16"/>
        <v xml:space="preserve"> </v>
      </c>
      <c r="AO111" s="175" t="str">
        <f t="shared" si="18"/>
        <v xml:space="preserve"> </v>
      </c>
      <c r="AP111" s="175" t="str">
        <f t="shared" si="18"/>
        <v xml:space="preserve"> </v>
      </c>
      <c r="AQ111" s="175" t="str">
        <f t="shared" si="18"/>
        <v xml:space="preserve"> </v>
      </c>
      <c r="AR111" s="175" t="str">
        <f t="shared" si="18"/>
        <v xml:space="preserve"> </v>
      </c>
      <c r="AS111" s="175" t="str">
        <f t="shared" si="18"/>
        <v xml:space="preserve"> </v>
      </c>
      <c r="AT111" s="175" t="str">
        <f t="shared" si="18"/>
        <v xml:space="preserve"> </v>
      </c>
      <c r="AU111" s="175" t="str">
        <f t="shared" si="7"/>
        <v xml:space="preserve"> </v>
      </c>
      <c r="AV111" s="175" t="str">
        <f t="shared" si="7"/>
        <v xml:space="preserve"> </v>
      </c>
      <c r="AW111" s="175" t="str">
        <f t="shared" si="7"/>
        <v xml:space="preserve"> </v>
      </c>
      <c r="AX111" s="175" t="str">
        <f t="shared" si="7"/>
        <v xml:space="preserve"> </v>
      </c>
      <c r="AY111" s="175" t="str">
        <f t="shared" si="6"/>
        <v xml:space="preserve"> </v>
      </c>
      <c r="AZ111" s="175" t="str">
        <f t="shared" si="6"/>
        <v xml:space="preserve"> </v>
      </c>
      <c r="BA111" s="175" t="str">
        <f t="shared" si="6"/>
        <v xml:space="preserve"> </v>
      </c>
      <c r="BB111" s="175" t="str">
        <f t="shared" si="6"/>
        <v xml:space="preserve"> </v>
      </c>
      <c r="BC111" s="175" t="str">
        <f t="shared" si="15"/>
        <v xml:space="preserve"> </v>
      </c>
    </row>
    <row r="112" spans="1:55" s="3" customFormat="1" ht="15.75" hidden="1" customHeight="1" x14ac:dyDescent="0.2">
      <c r="A112" s="181">
        <f>'[1]Впишите фамилии!'!J86</f>
        <v>0</v>
      </c>
      <c r="B112" s="181">
        <f>'[1]Впишите фамилии!'!K86</f>
        <v>0</v>
      </c>
      <c r="C112" s="179">
        <f>'[1]Впишите фамилии!'!L86</f>
        <v>0</v>
      </c>
      <c r="D112" s="170">
        <f>'[1]18.09'!K92</f>
        <v>0</v>
      </c>
      <c r="E112" s="170">
        <f>'[1]6.10'!K92</f>
        <v>0</v>
      </c>
      <c r="F112" s="170">
        <f>'[1]22.10'!K92</f>
        <v>0</v>
      </c>
      <c r="G112" s="170">
        <f>'[1]28.11'!K92</f>
        <v>0</v>
      </c>
      <c r="H112" s="170">
        <f>'[1]10.12'!K92</f>
        <v>0</v>
      </c>
      <c r="I112" s="173">
        <f>'[1]6тест'!K92</f>
        <v>0</v>
      </c>
      <c r="J112" s="173">
        <f>'[1]7тест'!K92</f>
        <v>0</v>
      </c>
      <c r="K112" s="173">
        <f>'[1]8тест'!K92</f>
        <v>0</v>
      </c>
      <c r="L112" s="173">
        <f>'[1]9тест'!K92</f>
        <v>0</v>
      </c>
      <c r="M112" s="173">
        <f>'[1]10тест'!K92</f>
        <v>0</v>
      </c>
      <c r="N112" s="173">
        <f>'[1]11тест'!K92</f>
        <v>0</v>
      </c>
      <c r="O112" s="173">
        <f>'[1]12тест'!K92</f>
        <v>0</v>
      </c>
      <c r="P112" s="173">
        <f>'[1]13тест'!K92</f>
        <v>0</v>
      </c>
      <c r="Q112" s="173">
        <f>'[1]14тест'!K92</f>
        <v>0</v>
      </c>
      <c r="R112" s="173">
        <f>'[1]15тест'!K92</f>
        <v>0</v>
      </c>
      <c r="S112" s="173">
        <f>'[1]16тест'!K92</f>
        <v>0</v>
      </c>
      <c r="T112" s="173">
        <f>'[1]17тест'!K92</f>
        <v>0</v>
      </c>
      <c r="U112" s="173">
        <f>'[1]18тест'!K92</f>
        <v>0</v>
      </c>
      <c r="V112" s="173">
        <f>'[1]19тест'!K92</f>
        <v>0</v>
      </c>
      <c r="W112" s="173">
        <f>'[1]20тест'!K92</f>
        <v>0</v>
      </c>
      <c r="X112" s="173">
        <f>'[1]21тест'!K92</f>
        <v>0</v>
      </c>
      <c r="Y112" s="173">
        <f>'[1]22тест'!K92</f>
        <v>0</v>
      </c>
      <c r="Z112" s="173">
        <f>'[1]23тест'!K92</f>
        <v>0</v>
      </c>
      <c r="AA112" s="173">
        <f>'[1]24тест'!K92</f>
        <v>0</v>
      </c>
      <c r="AB112" s="173">
        <f>'[1]25тест'!K92</f>
        <v>0</v>
      </c>
      <c r="AC112" s="174" t="e">
        <f t="shared" si="13"/>
        <v>#DIV/0!</v>
      </c>
      <c r="AD112" s="162">
        <f t="shared" si="14"/>
        <v>0</v>
      </c>
      <c r="AE112" s="175" t="str">
        <f t="shared" si="17"/>
        <v xml:space="preserve"> </v>
      </c>
      <c r="AF112" s="175" t="str">
        <f t="shared" si="17"/>
        <v xml:space="preserve"> </v>
      </c>
      <c r="AG112" s="175" t="str">
        <f t="shared" si="17"/>
        <v xml:space="preserve"> </v>
      </c>
      <c r="AH112" s="175" t="str">
        <f t="shared" si="16"/>
        <v xml:space="preserve"> </v>
      </c>
      <c r="AI112" s="175" t="str">
        <f t="shared" si="16"/>
        <v xml:space="preserve"> </v>
      </c>
      <c r="AJ112" s="175" t="str">
        <f t="shared" si="16"/>
        <v xml:space="preserve"> </v>
      </c>
      <c r="AK112" s="175" t="str">
        <f t="shared" si="16"/>
        <v xml:space="preserve"> </v>
      </c>
      <c r="AL112" s="175" t="str">
        <f t="shared" si="16"/>
        <v xml:space="preserve"> </v>
      </c>
      <c r="AM112" s="175" t="str">
        <f t="shared" si="16"/>
        <v xml:space="preserve"> </v>
      </c>
      <c r="AN112" s="175" t="str">
        <f t="shared" si="16"/>
        <v xml:space="preserve"> </v>
      </c>
      <c r="AO112" s="175" t="str">
        <f t="shared" si="18"/>
        <v xml:space="preserve"> </v>
      </c>
      <c r="AP112" s="175" t="str">
        <f t="shared" si="18"/>
        <v xml:space="preserve"> </v>
      </c>
      <c r="AQ112" s="175" t="str">
        <f t="shared" si="18"/>
        <v xml:space="preserve"> </v>
      </c>
      <c r="AR112" s="175" t="str">
        <f t="shared" si="18"/>
        <v xml:space="preserve"> </v>
      </c>
      <c r="AS112" s="175" t="str">
        <f t="shared" si="18"/>
        <v xml:space="preserve"> </v>
      </c>
      <c r="AT112" s="175" t="str">
        <f t="shared" si="18"/>
        <v xml:space="preserve"> </v>
      </c>
      <c r="AU112" s="175" t="str">
        <f t="shared" si="7"/>
        <v xml:space="preserve"> </v>
      </c>
      <c r="AV112" s="175" t="str">
        <f t="shared" si="7"/>
        <v xml:space="preserve"> </v>
      </c>
      <c r="AW112" s="175" t="str">
        <f t="shared" si="7"/>
        <v xml:space="preserve"> </v>
      </c>
      <c r="AX112" s="175" t="str">
        <f t="shared" si="7"/>
        <v xml:space="preserve"> </v>
      </c>
      <c r="AY112" s="175" t="str">
        <f t="shared" si="6"/>
        <v xml:space="preserve"> </v>
      </c>
      <c r="AZ112" s="175" t="str">
        <f t="shared" si="6"/>
        <v xml:space="preserve"> </v>
      </c>
      <c r="BA112" s="175" t="str">
        <f t="shared" si="6"/>
        <v xml:space="preserve"> </v>
      </c>
      <c r="BB112" s="175" t="str">
        <f t="shared" si="6"/>
        <v xml:space="preserve"> </v>
      </c>
      <c r="BC112" s="175" t="str">
        <f t="shared" si="15"/>
        <v xml:space="preserve"> </v>
      </c>
    </row>
    <row r="113" spans="1:55" s="3" customFormat="1" ht="15.75" hidden="1" customHeight="1" x14ac:dyDescent="0.2">
      <c r="A113" s="181">
        <f>'[1]Впишите фамилии!'!J87</f>
        <v>0</v>
      </c>
      <c r="B113" s="181">
        <f>'[1]Впишите фамилии!'!K87</f>
        <v>0</v>
      </c>
      <c r="C113" s="179">
        <f>'[1]Впишите фамилии!'!L87</f>
        <v>0</v>
      </c>
      <c r="D113" s="170">
        <f>'[1]18.09'!K93</f>
        <v>0</v>
      </c>
      <c r="E113" s="170">
        <f>'[1]6.10'!K93</f>
        <v>0</v>
      </c>
      <c r="F113" s="170">
        <f>'[1]22.10'!K93</f>
        <v>0</v>
      </c>
      <c r="G113" s="170">
        <f>'[1]28.11'!K93</f>
        <v>0</v>
      </c>
      <c r="H113" s="170">
        <f>'[1]10.12'!K93</f>
        <v>0</v>
      </c>
      <c r="I113" s="173">
        <f>'[1]6тест'!K93</f>
        <v>0</v>
      </c>
      <c r="J113" s="173">
        <f>'[1]7тест'!K93</f>
        <v>0</v>
      </c>
      <c r="K113" s="173">
        <f>'[1]8тест'!K93</f>
        <v>0</v>
      </c>
      <c r="L113" s="173">
        <f>'[1]9тест'!K93</f>
        <v>0</v>
      </c>
      <c r="M113" s="173">
        <f>'[1]10тест'!K93</f>
        <v>0</v>
      </c>
      <c r="N113" s="173">
        <f>'[1]11тест'!K93</f>
        <v>0</v>
      </c>
      <c r="O113" s="173">
        <f>'[1]12тест'!K93</f>
        <v>0</v>
      </c>
      <c r="P113" s="173">
        <f>'[1]13тест'!K93</f>
        <v>0</v>
      </c>
      <c r="Q113" s="173">
        <f>'[1]14тест'!K93</f>
        <v>0</v>
      </c>
      <c r="R113" s="173">
        <f>'[1]15тест'!K93</f>
        <v>0</v>
      </c>
      <c r="S113" s="173">
        <f>'[1]16тест'!K93</f>
        <v>0</v>
      </c>
      <c r="T113" s="173">
        <f>'[1]17тест'!K93</f>
        <v>0</v>
      </c>
      <c r="U113" s="173">
        <f>'[1]18тест'!K93</f>
        <v>0</v>
      </c>
      <c r="V113" s="173">
        <f>'[1]19тест'!K93</f>
        <v>0</v>
      </c>
      <c r="W113" s="173">
        <f>'[1]20тест'!K93</f>
        <v>0</v>
      </c>
      <c r="X113" s="173">
        <f>'[1]21тест'!K93</f>
        <v>0</v>
      </c>
      <c r="Y113" s="173">
        <f>'[1]22тест'!K93</f>
        <v>0</v>
      </c>
      <c r="Z113" s="173">
        <f>'[1]23тест'!K93</f>
        <v>0</v>
      </c>
      <c r="AA113" s="173">
        <f>'[1]24тест'!K93</f>
        <v>0</v>
      </c>
      <c r="AB113" s="173">
        <f>'[1]25тест'!K93</f>
        <v>0</v>
      </c>
      <c r="AC113" s="174" t="e">
        <f t="shared" si="13"/>
        <v>#DIV/0!</v>
      </c>
      <c r="AD113" s="162">
        <f t="shared" si="14"/>
        <v>0</v>
      </c>
      <c r="AE113" s="175" t="str">
        <f t="shared" si="17"/>
        <v xml:space="preserve"> </v>
      </c>
      <c r="AF113" s="175" t="str">
        <f t="shared" si="17"/>
        <v xml:space="preserve"> </v>
      </c>
      <c r="AG113" s="175" t="str">
        <f t="shared" si="17"/>
        <v xml:space="preserve"> </v>
      </c>
      <c r="AH113" s="175" t="str">
        <f t="shared" si="16"/>
        <v xml:space="preserve"> </v>
      </c>
      <c r="AI113" s="175" t="str">
        <f t="shared" si="16"/>
        <v xml:space="preserve"> </v>
      </c>
      <c r="AJ113" s="175" t="str">
        <f t="shared" si="16"/>
        <v xml:space="preserve"> </v>
      </c>
      <c r="AK113" s="175" t="str">
        <f t="shared" si="16"/>
        <v xml:space="preserve"> </v>
      </c>
      <c r="AL113" s="175" t="str">
        <f t="shared" si="16"/>
        <v xml:space="preserve"> </v>
      </c>
      <c r="AM113" s="175" t="str">
        <f t="shared" si="16"/>
        <v xml:space="preserve"> </v>
      </c>
      <c r="AN113" s="175" t="str">
        <f t="shared" si="16"/>
        <v xml:space="preserve"> </v>
      </c>
      <c r="AO113" s="175" t="str">
        <f t="shared" si="18"/>
        <v xml:space="preserve"> </v>
      </c>
      <c r="AP113" s="175" t="str">
        <f t="shared" si="18"/>
        <v xml:space="preserve"> </v>
      </c>
      <c r="AQ113" s="175" t="str">
        <f t="shared" si="18"/>
        <v xml:space="preserve"> </v>
      </c>
      <c r="AR113" s="175" t="str">
        <f t="shared" si="18"/>
        <v xml:space="preserve"> </v>
      </c>
      <c r="AS113" s="175" t="str">
        <f t="shared" si="18"/>
        <v xml:space="preserve"> </v>
      </c>
      <c r="AT113" s="175" t="str">
        <f t="shared" si="18"/>
        <v xml:space="preserve"> </v>
      </c>
      <c r="AU113" s="175" t="str">
        <f t="shared" si="7"/>
        <v xml:space="preserve"> </v>
      </c>
      <c r="AV113" s="175" t="str">
        <f t="shared" si="7"/>
        <v xml:space="preserve"> </v>
      </c>
      <c r="AW113" s="175" t="str">
        <f t="shared" si="7"/>
        <v xml:space="preserve"> </v>
      </c>
      <c r="AX113" s="175" t="str">
        <f t="shared" ref="AX113:BB141" si="19">IF(W113&gt;0,1," " )</f>
        <v xml:space="preserve"> </v>
      </c>
      <c r="AY113" s="175" t="str">
        <f t="shared" si="19"/>
        <v xml:space="preserve"> </v>
      </c>
      <c r="AZ113" s="175" t="str">
        <f t="shared" si="19"/>
        <v xml:space="preserve"> </v>
      </c>
      <c r="BA113" s="175" t="str">
        <f t="shared" si="19"/>
        <v xml:space="preserve"> </v>
      </c>
      <c r="BB113" s="175" t="str">
        <f t="shared" si="19"/>
        <v xml:space="preserve"> </v>
      </c>
      <c r="BC113" s="175" t="str">
        <f t="shared" si="15"/>
        <v xml:space="preserve"> </v>
      </c>
    </row>
    <row r="114" spans="1:55" s="3" customFormat="1" ht="15.75" hidden="1" customHeight="1" x14ac:dyDescent="0.2">
      <c r="A114" s="181">
        <f>'[1]Впишите фамилии!'!J88</f>
        <v>0</v>
      </c>
      <c r="B114" s="181">
        <f>'[1]Впишите фамилии!'!K88</f>
        <v>0</v>
      </c>
      <c r="C114" s="179">
        <f>'[1]Впишите фамилии!'!L88</f>
        <v>0</v>
      </c>
      <c r="D114" s="170">
        <f>'[1]18.09'!K94</f>
        <v>0</v>
      </c>
      <c r="E114" s="170">
        <f>'[1]6.10'!K94</f>
        <v>0</v>
      </c>
      <c r="F114" s="170">
        <f>'[1]22.10'!K94</f>
        <v>0</v>
      </c>
      <c r="G114" s="170">
        <f>'[1]28.11'!K94</f>
        <v>0</v>
      </c>
      <c r="H114" s="170">
        <f>'[1]10.12'!K94</f>
        <v>0</v>
      </c>
      <c r="I114" s="173">
        <f>'[1]6тест'!K94</f>
        <v>0</v>
      </c>
      <c r="J114" s="173">
        <f>'[1]7тест'!K94</f>
        <v>0</v>
      </c>
      <c r="K114" s="173">
        <f>'[1]8тест'!K94</f>
        <v>0</v>
      </c>
      <c r="L114" s="173">
        <f>'[1]9тест'!K94</f>
        <v>0</v>
      </c>
      <c r="M114" s="173">
        <f>'[1]10тест'!K94</f>
        <v>0</v>
      </c>
      <c r="N114" s="173">
        <f>'[1]11тест'!K94</f>
        <v>0</v>
      </c>
      <c r="O114" s="173">
        <f>'[1]12тест'!K94</f>
        <v>0</v>
      </c>
      <c r="P114" s="173">
        <f>'[1]13тест'!K94</f>
        <v>0</v>
      </c>
      <c r="Q114" s="173">
        <f>'[1]14тест'!K94</f>
        <v>0</v>
      </c>
      <c r="R114" s="173">
        <f>'[1]15тест'!K94</f>
        <v>0</v>
      </c>
      <c r="S114" s="173">
        <f>'[1]16тест'!K94</f>
        <v>0</v>
      </c>
      <c r="T114" s="173">
        <f>'[1]17тест'!K94</f>
        <v>0</v>
      </c>
      <c r="U114" s="173">
        <f>'[1]18тест'!K94</f>
        <v>0</v>
      </c>
      <c r="V114" s="173">
        <f>'[1]19тест'!K94</f>
        <v>0</v>
      </c>
      <c r="W114" s="173">
        <f>'[1]20тест'!K94</f>
        <v>0</v>
      </c>
      <c r="X114" s="173">
        <f>'[1]21тест'!K94</f>
        <v>0</v>
      </c>
      <c r="Y114" s="173">
        <f>'[1]22тест'!K94</f>
        <v>0</v>
      </c>
      <c r="Z114" s="173">
        <f>'[1]23тест'!K94</f>
        <v>0</v>
      </c>
      <c r="AA114" s="173">
        <f>'[1]24тест'!K94</f>
        <v>0</v>
      </c>
      <c r="AB114" s="173">
        <f>'[1]25тест'!K94</f>
        <v>0</v>
      </c>
      <c r="AC114" s="174" t="e">
        <f t="shared" si="13"/>
        <v>#DIV/0!</v>
      </c>
      <c r="AD114" s="162">
        <f t="shared" si="14"/>
        <v>0</v>
      </c>
      <c r="AE114" s="175" t="str">
        <f t="shared" si="17"/>
        <v xml:space="preserve"> </v>
      </c>
      <c r="AF114" s="175" t="str">
        <f t="shared" si="17"/>
        <v xml:space="preserve"> </v>
      </c>
      <c r="AG114" s="175" t="str">
        <f t="shared" si="17"/>
        <v xml:space="preserve"> </v>
      </c>
      <c r="AH114" s="175" t="str">
        <f t="shared" si="16"/>
        <v xml:space="preserve"> </v>
      </c>
      <c r="AI114" s="175" t="str">
        <f t="shared" si="16"/>
        <v xml:space="preserve"> </v>
      </c>
      <c r="AJ114" s="175" t="str">
        <f t="shared" si="16"/>
        <v xml:space="preserve"> </v>
      </c>
      <c r="AK114" s="175" t="str">
        <f t="shared" si="16"/>
        <v xml:space="preserve"> </v>
      </c>
      <c r="AL114" s="175" t="str">
        <f t="shared" si="16"/>
        <v xml:space="preserve"> </v>
      </c>
      <c r="AM114" s="175" t="str">
        <f t="shared" si="16"/>
        <v xml:space="preserve"> </v>
      </c>
      <c r="AN114" s="175" t="str">
        <f t="shared" si="16"/>
        <v xml:space="preserve"> </v>
      </c>
      <c r="AO114" s="175" t="str">
        <f t="shared" si="18"/>
        <v xml:space="preserve"> </v>
      </c>
      <c r="AP114" s="175" t="str">
        <f t="shared" si="18"/>
        <v xml:space="preserve"> </v>
      </c>
      <c r="AQ114" s="175" t="str">
        <f t="shared" si="18"/>
        <v xml:space="preserve"> </v>
      </c>
      <c r="AR114" s="175" t="str">
        <f t="shared" si="18"/>
        <v xml:space="preserve"> </v>
      </c>
      <c r="AS114" s="175" t="str">
        <f t="shared" si="18"/>
        <v xml:space="preserve"> </v>
      </c>
      <c r="AT114" s="175" t="str">
        <f t="shared" si="18"/>
        <v xml:space="preserve"> </v>
      </c>
      <c r="AU114" s="175" t="str">
        <f t="shared" si="18"/>
        <v xml:space="preserve"> </v>
      </c>
      <c r="AV114" s="175" t="str">
        <f t="shared" si="18"/>
        <v xml:space="preserve"> </v>
      </c>
      <c r="AW114" s="175" t="str">
        <f t="shared" si="18"/>
        <v xml:space="preserve"> </v>
      </c>
      <c r="AX114" s="175" t="str">
        <f t="shared" si="19"/>
        <v xml:space="preserve"> </v>
      </c>
      <c r="AY114" s="175" t="str">
        <f t="shared" si="19"/>
        <v xml:space="preserve"> </v>
      </c>
      <c r="AZ114" s="175" t="str">
        <f t="shared" si="19"/>
        <v xml:space="preserve"> </v>
      </c>
      <c r="BA114" s="175" t="str">
        <f t="shared" si="19"/>
        <v xml:space="preserve"> </v>
      </c>
      <c r="BB114" s="175" t="str">
        <f t="shared" si="19"/>
        <v xml:space="preserve"> </v>
      </c>
      <c r="BC114" s="175" t="str">
        <f t="shared" si="15"/>
        <v xml:space="preserve"> </v>
      </c>
    </row>
    <row r="115" spans="1:55" s="3" customFormat="1" ht="15.75" hidden="1" customHeight="1" x14ac:dyDescent="0.2">
      <c r="A115" s="181">
        <f>'[1]Впишите фамилии!'!J89</f>
        <v>0</v>
      </c>
      <c r="B115" s="181">
        <f>'[1]Впишите фамилии!'!K89</f>
        <v>0</v>
      </c>
      <c r="C115" s="179">
        <f>'[1]Впишите фамилии!'!L89</f>
        <v>0</v>
      </c>
      <c r="D115" s="170">
        <f>'[1]18.09'!K95</f>
        <v>0</v>
      </c>
      <c r="E115" s="170">
        <f>'[1]6.10'!K95</f>
        <v>0</v>
      </c>
      <c r="F115" s="170">
        <f>'[1]22.10'!K95</f>
        <v>0</v>
      </c>
      <c r="G115" s="170">
        <f>'[1]28.11'!K95</f>
        <v>0</v>
      </c>
      <c r="H115" s="170">
        <f>'[1]10.12'!K95</f>
        <v>0</v>
      </c>
      <c r="I115" s="173">
        <f>'[1]6тест'!K95</f>
        <v>0</v>
      </c>
      <c r="J115" s="173">
        <f>'[1]7тест'!K95</f>
        <v>0</v>
      </c>
      <c r="K115" s="173">
        <f>'[1]8тест'!K95</f>
        <v>0</v>
      </c>
      <c r="L115" s="173">
        <f>'[1]9тест'!K95</f>
        <v>0</v>
      </c>
      <c r="M115" s="173">
        <f>'[1]10тест'!K95</f>
        <v>0</v>
      </c>
      <c r="N115" s="173">
        <f>'[1]11тест'!K95</f>
        <v>0</v>
      </c>
      <c r="O115" s="173">
        <f>'[1]12тест'!K95</f>
        <v>0</v>
      </c>
      <c r="P115" s="173">
        <f>'[1]13тест'!K95</f>
        <v>0</v>
      </c>
      <c r="Q115" s="173">
        <f>'[1]14тест'!K95</f>
        <v>0</v>
      </c>
      <c r="R115" s="173">
        <f>'[1]15тест'!K95</f>
        <v>0</v>
      </c>
      <c r="S115" s="173">
        <f>'[1]16тест'!K95</f>
        <v>0</v>
      </c>
      <c r="T115" s="173">
        <f>'[1]17тест'!K95</f>
        <v>0</v>
      </c>
      <c r="U115" s="173">
        <f>'[1]18тест'!K95</f>
        <v>0</v>
      </c>
      <c r="V115" s="173">
        <f>'[1]19тест'!K95</f>
        <v>0</v>
      </c>
      <c r="W115" s="173">
        <f>'[1]20тест'!K95</f>
        <v>0</v>
      </c>
      <c r="X115" s="173">
        <f>'[1]21тест'!K95</f>
        <v>0</v>
      </c>
      <c r="Y115" s="173">
        <f>'[1]22тест'!K95</f>
        <v>0</v>
      </c>
      <c r="Z115" s="173">
        <f>'[1]23тест'!K95</f>
        <v>0</v>
      </c>
      <c r="AA115" s="173">
        <f>'[1]24тест'!K95</f>
        <v>0</v>
      </c>
      <c r="AB115" s="173">
        <f>'[1]25тест'!K95</f>
        <v>0</v>
      </c>
      <c r="AC115" s="174" t="e">
        <f t="shared" si="13"/>
        <v>#DIV/0!</v>
      </c>
      <c r="AD115" s="162">
        <f t="shared" si="14"/>
        <v>0</v>
      </c>
      <c r="AE115" s="175" t="str">
        <f t="shared" si="17"/>
        <v xml:space="preserve"> </v>
      </c>
      <c r="AF115" s="175" t="str">
        <f t="shared" si="17"/>
        <v xml:space="preserve"> </v>
      </c>
      <c r="AG115" s="175" t="str">
        <f t="shared" si="17"/>
        <v xml:space="preserve"> </v>
      </c>
      <c r="AH115" s="175" t="str">
        <f t="shared" si="16"/>
        <v xml:space="preserve"> </v>
      </c>
      <c r="AI115" s="175" t="str">
        <f t="shared" si="16"/>
        <v xml:space="preserve"> </v>
      </c>
      <c r="AJ115" s="175" t="str">
        <f t="shared" si="16"/>
        <v xml:space="preserve"> </v>
      </c>
      <c r="AK115" s="175" t="str">
        <f t="shared" si="16"/>
        <v xml:space="preserve"> </v>
      </c>
      <c r="AL115" s="175" t="str">
        <f t="shared" si="16"/>
        <v xml:space="preserve"> </v>
      </c>
      <c r="AM115" s="175" t="str">
        <f t="shared" si="16"/>
        <v xml:space="preserve"> </v>
      </c>
      <c r="AN115" s="175" t="str">
        <f t="shared" si="16"/>
        <v xml:space="preserve"> </v>
      </c>
      <c r="AO115" s="175" t="str">
        <f t="shared" si="18"/>
        <v xml:space="preserve"> </v>
      </c>
      <c r="AP115" s="175" t="str">
        <f t="shared" si="18"/>
        <v xml:space="preserve"> </v>
      </c>
      <c r="AQ115" s="175" t="str">
        <f t="shared" si="18"/>
        <v xml:space="preserve"> </v>
      </c>
      <c r="AR115" s="175" t="str">
        <f t="shared" si="18"/>
        <v xml:space="preserve"> </v>
      </c>
      <c r="AS115" s="175" t="str">
        <f t="shared" si="18"/>
        <v xml:space="preserve"> </v>
      </c>
      <c r="AT115" s="175" t="str">
        <f t="shared" si="18"/>
        <v xml:space="preserve"> </v>
      </c>
      <c r="AU115" s="175" t="str">
        <f t="shared" si="18"/>
        <v xml:space="preserve"> </v>
      </c>
      <c r="AV115" s="175" t="str">
        <f t="shared" si="18"/>
        <v xml:space="preserve"> </v>
      </c>
      <c r="AW115" s="175" t="str">
        <f t="shared" si="18"/>
        <v xml:space="preserve"> </v>
      </c>
      <c r="AX115" s="175" t="str">
        <f t="shared" si="19"/>
        <v xml:space="preserve"> </v>
      </c>
      <c r="AY115" s="175" t="str">
        <f t="shared" si="19"/>
        <v xml:space="preserve"> </v>
      </c>
      <c r="AZ115" s="175" t="str">
        <f t="shared" si="19"/>
        <v xml:space="preserve"> </v>
      </c>
      <c r="BA115" s="175" t="str">
        <f t="shared" si="19"/>
        <v xml:space="preserve"> </v>
      </c>
      <c r="BB115" s="175" t="str">
        <f t="shared" si="19"/>
        <v xml:space="preserve"> </v>
      </c>
      <c r="BC115" s="175" t="str">
        <f t="shared" si="15"/>
        <v xml:space="preserve"> </v>
      </c>
    </row>
    <row r="116" spans="1:55" s="3" customFormat="1" ht="15.75" customHeight="1" x14ac:dyDescent="0.2">
      <c r="A116" s="170"/>
      <c r="B116" s="181">
        <f>'[1]Впишите фамилии!'!K90</f>
        <v>0</v>
      </c>
      <c r="C116" s="182" t="s">
        <v>39</v>
      </c>
      <c r="D116" s="178">
        <f>'[1]18.09'!K96</f>
        <v>54.875</v>
      </c>
      <c r="E116" s="178">
        <f>'[1]6.10'!K96</f>
        <v>50.875</v>
      </c>
      <c r="F116" s="178">
        <f>'[1]22.10'!K96</f>
        <v>51.583333333333336</v>
      </c>
      <c r="G116" s="178">
        <f>'[1]28.11'!K96</f>
        <v>52.93333333333333</v>
      </c>
      <c r="H116" s="158">
        <f>'[1]10.12'!K96</f>
        <v>52.9375</v>
      </c>
      <c r="I116" s="183">
        <f>'[1]6тест'!K96</f>
        <v>0</v>
      </c>
      <c r="J116" s="178">
        <f>'[1]7тест'!K96</f>
        <v>0</v>
      </c>
      <c r="K116" s="178">
        <f>'[1]8тест'!K96</f>
        <v>0</v>
      </c>
      <c r="L116" s="183">
        <f>'[1]9тест'!K96</f>
        <v>0</v>
      </c>
      <c r="M116" s="183">
        <f>'[1]10тест'!K96</f>
        <v>0</v>
      </c>
      <c r="N116" s="183">
        <f>'[1]11тест'!K96</f>
        <v>0</v>
      </c>
      <c r="O116" s="183">
        <f>'[1]12тест'!K96</f>
        <v>0</v>
      </c>
      <c r="P116" s="183">
        <f>'[1]13тест'!K96</f>
        <v>0</v>
      </c>
      <c r="Q116" s="183">
        <f>'[1]14тест'!K96</f>
        <v>0</v>
      </c>
      <c r="R116" s="183">
        <f>'[1]15тест'!K96</f>
        <v>0</v>
      </c>
      <c r="S116" s="183">
        <f>'[1]16тест'!K96</f>
        <v>0</v>
      </c>
      <c r="T116" s="183">
        <f>'[1]17тест'!K96</f>
        <v>0</v>
      </c>
      <c r="U116" s="183">
        <f>'[1]18тест'!K96</f>
        <v>0</v>
      </c>
      <c r="V116" s="183">
        <f>'[1]19тест'!K96</f>
        <v>0</v>
      </c>
      <c r="W116" s="183">
        <f>'[1]20тест'!K96</f>
        <v>0</v>
      </c>
      <c r="X116" s="183">
        <f>'[1]21тест'!K96</f>
        <v>0</v>
      </c>
      <c r="Y116" s="183">
        <f>'[1]22тест'!K96</f>
        <v>0</v>
      </c>
      <c r="Z116" s="183">
        <f>'[1]23тест'!K96</f>
        <v>0</v>
      </c>
      <c r="AA116" s="183">
        <f>'[1]24тест'!K96</f>
        <v>0</v>
      </c>
      <c r="AB116" s="183">
        <f>'[1]25тест'!K96</f>
        <v>0</v>
      </c>
      <c r="AC116" s="174">
        <f t="shared" si="13"/>
        <v>52.640833333333333</v>
      </c>
      <c r="AD116" s="162">
        <f t="shared" si="14"/>
        <v>5</v>
      </c>
      <c r="AE116" s="175">
        <f t="shared" si="17"/>
        <v>1</v>
      </c>
      <c r="AF116" s="175">
        <f t="shared" si="17"/>
        <v>1</v>
      </c>
      <c r="AG116" s="175">
        <f t="shared" si="17"/>
        <v>1</v>
      </c>
      <c r="AH116" s="175">
        <f t="shared" si="16"/>
        <v>1</v>
      </c>
      <c r="AI116" s="175">
        <f t="shared" si="16"/>
        <v>1</v>
      </c>
      <c r="AJ116" s="175" t="str">
        <f t="shared" si="16"/>
        <v xml:space="preserve"> </v>
      </c>
      <c r="AK116" s="175" t="str">
        <f t="shared" si="16"/>
        <v xml:space="preserve"> </v>
      </c>
      <c r="AL116" s="175" t="str">
        <f t="shared" si="16"/>
        <v xml:space="preserve"> </v>
      </c>
      <c r="AM116" s="175" t="str">
        <f t="shared" si="16"/>
        <v xml:space="preserve"> </v>
      </c>
      <c r="AN116" s="175" t="str">
        <f t="shared" si="16"/>
        <v xml:space="preserve"> </v>
      </c>
      <c r="AO116" s="175" t="str">
        <f t="shared" si="18"/>
        <v xml:space="preserve"> </v>
      </c>
      <c r="AP116" s="175" t="str">
        <f t="shared" si="18"/>
        <v xml:space="preserve"> </v>
      </c>
      <c r="AQ116" s="175" t="str">
        <f t="shared" si="18"/>
        <v xml:space="preserve"> </v>
      </c>
      <c r="AR116" s="175" t="str">
        <f t="shared" si="18"/>
        <v xml:space="preserve"> </v>
      </c>
      <c r="AS116" s="175" t="str">
        <f t="shared" si="18"/>
        <v xml:space="preserve"> </v>
      </c>
      <c r="AT116" s="175" t="str">
        <f t="shared" si="18"/>
        <v xml:space="preserve"> </v>
      </c>
      <c r="AU116" s="175" t="str">
        <f t="shared" si="18"/>
        <v xml:space="preserve"> </v>
      </c>
      <c r="AV116" s="175" t="str">
        <f t="shared" si="18"/>
        <v xml:space="preserve"> </v>
      </c>
      <c r="AW116" s="175" t="str">
        <f t="shared" si="18"/>
        <v xml:space="preserve"> </v>
      </c>
      <c r="AX116" s="175" t="str">
        <f t="shared" si="19"/>
        <v xml:space="preserve"> </v>
      </c>
      <c r="AY116" s="175" t="str">
        <f t="shared" si="19"/>
        <v xml:space="preserve"> </v>
      </c>
      <c r="AZ116" s="175" t="str">
        <f t="shared" si="19"/>
        <v xml:space="preserve"> </v>
      </c>
      <c r="BA116" s="175" t="str">
        <f t="shared" si="19"/>
        <v xml:space="preserve"> </v>
      </c>
      <c r="BB116" s="175" t="str">
        <f t="shared" si="19"/>
        <v xml:space="preserve"> </v>
      </c>
      <c r="BC116" s="175" t="str">
        <f t="shared" si="15"/>
        <v xml:space="preserve"> </v>
      </c>
    </row>
    <row r="117" spans="1:55" s="187" customFormat="1" ht="15.75" customHeight="1" x14ac:dyDescent="0.2">
      <c r="A117" s="184"/>
      <c r="B117" s="185"/>
      <c r="C117" s="186" t="s">
        <v>39</v>
      </c>
      <c r="D117" s="178">
        <f>'[1]18.09'!K97</f>
        <v>61.954545454545453</v>
      </c>
      <c r="E117" s="178">
        <f>'[1]6.10'!K97</f>
        <v>63.807017543859651</v>
      </c>
      <c r="F117" s="178">
        <f>'[1]22.10'!K97</f>
        <v>61.68</v>
      </c>
      <c r="G117" s="178">
        <f>'[1]28.11'!K97</f>
        <v>69.385964912280699</v>
      </c>
      <c r="H117" s="158">
        <f>'[1]10.12'!K97</f>
        <v>64.175438596491233</v>
      </c>
      <c r="I117" s="183">
        <f>'[1]6тест'!K97</f>
        <v>0</v>
      </c>
      <c r="J117" s="178">
        <f>'[1]7тест'!K97</f>
        <v>0</v>
      </c>
      <c r="K117" s="178">
        <f>'[1]8тест'!K97</f>
        <v>0</v>
      </c>
      <c r="L117" s="183">
        <f>'[1]9тест'!K97</f>
        <v>0</v>
      </c>
      <c r="M117" s="183">
        <f>'[1]10тест'!K97</f>
        <v>0</v>
      </c>
      <c r="N117" s="183">
        <f>'[1]11тест'!K97</f>
        <v>0</v>
      </c>
      <c r="O117" s="183">
        <f>'[1]12тест'!K97</f>
        <v>0</v>
      </c>
      <c r="P117" s="183">
        <f>'[1]13тест'!K97</f>
        <v>0</v>
      </c>
      <c r="Q117" s="183">
        <f>'[1]14тест'!K97</f>
        <v>0</v>
      </c>
      <c r="R117" s="183">
        <f>'[1]15тест'!K97</f>
        <v>0</v>
      </c>
      <c r="S117" s="183">
        <f>'[1]16тест'!K97</f>
        <v>0</v>
      </c>
      <c r="T117" s="183">
        <f>'[1]17тест'!K97</f>
        <v>0</v>
      </c>
      <c r="U117" s="183">
        <f>'[1]18тест'!K97</f>
        <v>0</v>
      </c>
      <c r="V117" s="183">
        <f>'[1]19тест'!K97</f>
        <v>0</v>
      </c>
      <c r="W117" s="183">
        <f>'[1]20тест'!K97</f>
        <v>0</v>
      </c>
      <c r="X117" s="183">
        <f>'[1]21тест'!K97</f>
        <v>0</v>
      </c>
      <c r="Y117" s="183">
        <f>'[1]22тест'!K97</f>
        <v>0</v>
      </c>
      <c r="Z117" s="183">
        <f>'[1]23тест'!K97</f>
        <v>0</v>
      </c>
      <c r="AA117" s="183">
        <f>'[1]24тест'!K97</f>
        <v>0</v>
      </c>
      <c r="AB117" s="183">
        <f>'[1]25тест'!K97</f>
        <v>0</v>
      </c>
      <c r="AC117" s="174">
        <f t="shared" si="13"/>
        <v>64.200593301435418</v>
      </c>
      <c r="AD117" s="162">
        <f t="shared" si="14"/>
        <v>5</v>
      </c>
      <c r="AE117" s="175">
        <f t="shared" si="17"/>
        <v>1</v>
      </c>
      <c r="AF117" s="175">
        <f t="shared" si="17"/>
        <v>1</v>
      </c>
      <c r="AG117" s="175">
        <f t="shared" si="17"/>
        <v>1</v>
      </c>
      <c r="AH117" s="175">
        <f t="shared" si="16"/>
        <v>1</v>
      </c>
      <c r="AI117" s="175">
        <f t="shared" si="16"/>
        <v>1</v>
      </c>
      <c r="AJ117" s="175" t="str">
        <f t="shared" si="16"/>
        <v xml:space="preserve"> </v>
      </c>
      <c r="AK117" s="175" t="str">
        <f t="shared" si="16"/>
        <v xml:space="preserve"> </v>
      </c>
      <c r="AL117" s="175" t="str">
        <f t="shared" si="16"/>
        <v xml:space="preserve"> </v>
      </c>
      <c r="AM117" s="175" t="str">
        <f t="shared" si="16"/>
        <v xml:space="preserve"> </v>
      </c>
      <c r="AN117" s="175" t="str">
        <f t="shared" si="16"/>
        <v xml:space="preserve"> </v>
      </c>
      <c r="AO117" s="175" t="str">
        <f t="shared" si="18"/>
        <v xml:space="preserve"> </v>
      </c>
      <c r="AP117" s="175" t="str">
        <f t="shared" si="18"/>
        <v xml:space="preserve"> </v>
      </c>
      <c r="AQ117" s="175" t="str">
        <f t="shared" si="18"/>
        <v xml:space="preserve"> </v>
      </c>
      <c r="AR117" s="175" t="str">
        <f t="shared" si="18"/>
        <v xml:space="preserve"> </v>
      </c>
      <c r="AS117" s="175" t="str">
        <f t="shared" si="18"/>
        <v xml:space="preserve"> </v>
      </c>
      <c r="AT117" s="175" t="str">
        <f t="shared" si="18"/>
        <v xml:space="preserve"> </v>
      </c>
      <c r="AU117" s="175" t="str">
        <f t="shared" si="18"/>
        <v xml:space="preserve"> </v>
      </c>
      <c r="AV117" s="175" t="str">
        <f t="shared" si="18"/>
        <v xml:space="preserve"> </v>
      </c>
      <c r="AW117" s="175" t="str">
        <f t="shared" si="18"/>
        <v xml:space="preserve"> </v>
      </c>
      <c r="AX117" s="175" t="str">
        <f t="shared" si="19"/>
        <v xml:space="preserve"> </v>
      </c>
      <c r="AY117" s="175" t="str">
        <f t="shared" si="19"/>
        <v xml:space="preserve"> </v>
      </c>
      <c r="AZ117" s="175" t="str">
        <f t="shared" si="19"/>
        <v xml:space="preserve"> </v>
      </c>
      <c r="BA117" s="175" t="str">
        <f t="shared" si="19"/>
        <v xml:space="preserve"> </v>
      </c>
      <c r="BB117" s="175" t="str">
        <f t="shared" si="19"/>
        <v xml:space="preserve"> </v>
      </c>
      <c r="BC117" s="175" t="str">
        <f t="shared" si="15"/>
        <v xml:space="preserve"> </v>
      </c>
    </row>
    <row r="119" spans="1:55" ht="18.75" x14ac:dyDescent="0.3">
      <c r="C119" s="191"/>
    </row>
    <row r="121" spans="1:55" ht="18.75" x14ac:dyDescent="0.3">
      <c r="C121" s="191"/>
    </row>
  </sheetData>
  <mergeCells count="3">
    <mergeCell ref="A1:O1"/>
    <mergeCell ref="A42:O42"/>
    <mergeCell ref="A84:O8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L27" sqref="L27"/>
    </sheetView>
  </sheetViews>
  <sheetFormatPr defaultRowHeight="15" x14ac:dyDescent="0.25"/>
  <cols>
    <col min="2" max="2" width="9.85546875" customWidth="1"/>
    <col min="3" max="3" width="10.42578125" style="255" customWidth="1"/>
    <col min="4" max="4" width="9.7109375" style="256" customWidth="1"/>
    <col min="5" max="5" width="12" customWidth="1"/>
    <col min="6" max="6" width="11.42578125" customWidth="1"/>
    <col min="7" max="7" width="11.28515625" customWidth="1"/>
    <col min="8" max="8" width="11" customWidth="1"/>
    <col min="9" max="9" width="11.85546875" customWidth="1"/>
    <col min="10" max="10" width="11.140625" customWidth="1"/>
    <col min="11" max="11" width="13.42578125" customWidth="1"/>
    <col min="12" max="12" width="13.7109375" customWidth="1"/>
    <col min="13" max="13" width="11.140625" style="210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209" t="s">
        <v>56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61" t="s">
        <v>61</v>
      </c>
    </row>
    <row r="2" spans="1:14" ht="35.25" thickBot="1" x14ac:dyDescent="0.3">
      <c r="A2" s="211"/>
      <c r="B2" s="212" t="s">
        <v>1</v>
      </c>
      <c r="C2" s="213" t="s">
        <v>57</v>
      </c>
      <c r="D2" s="214" t="s">
        <v>58</v>
      </c>
      <c r="E2" s="214" t="s">
        <v>20</v>
      </c>
      <c r="F2" s="214" t="s">
        <v>59</v>
      </c>
      <c r="G2" s="214" t="s">
        <v>22</v>
      </c>
      <c r="H2" s="214" t="s">
        <v>23</v>
      </c>
      <c r="I2" s="214" t="s">
        <v>24</v>
      </c>
      <c r="J2" s="214" t="s">
        <v>25</v>
      </c>
      <c r="K2" s="215" t="s">
        <v>26</v>
      </c>
      <c r="L2" s="216" t="s">
        <v>60</v>
      </c>
      <c r="M2" s="217" t="s">
        <v>46</v>
      </c>
      <c r="N2" s="218"/>
    </row>
    <row r="3" spans="1:14" x14ac:dyDescent="0.25">
      <c r="A3" s="219">
        <f>'[1]общая таблица'!C2</f>
        <v>42265</v>
      </c>
      <c r="B3" s="220" t="str">
        <f>'[1]Впишите фамилии!'!B59</f>
        <v>11а</v>
      </c>
      <c r="C3" s="221">
        <f>'[1]Впишите фамилии!'!A91</f>
        <v>22</v>
      </c>
      <c r="D3" s="222">
        <f>'[1]18.09'!AE34</f>
        <v>21</v>
      </c>
      <c r="E3" s="223">
        <f>'[1]18.09'!X34</f>
        <v>2</v>
      </c>
      <c r="F3" s="223">
        <f>'[1]18.09'!Y34</f>
        <v>4</v>
      </c>
      <c r="G3" s="223">
        <f>'[1]18.09'!Z34</f>
        <v>4</v>
      </c>
      <c r="H3" s="223">
        <f>'[1]18.09'!AA34</f>
        <v>7</v>
      </c>
      <c r="I3" s="223">
        <f>'[1]18.09'!AB34</f>
        <v>4</v>
      </c>
      <c r="J3" s="223">
        <f>'[1]18.09'!AC34</f>
        <v>0</v>
      </c>
      <c r="K3" s="224">
        <f>'[1]18.09'!AD34</f>
        <v>0</v>
      </c>
      <c r="L3" s="257">
        <f>E3/SUM(E3:K3)</f>
        <v>9.5238095238095233E-2</v>
      </c>
      <c r="M3" s="225"/>
      <c r="N3" s="226"/>
    </row>
    <row r="4" spans="1:14" x14ac:dyDescent="0.25">
      <c r="A4" s="227"/>
      <c r="B4" s="228" t="str">
        <f>'[1]Впишите фамилии!'!F59</f>
        <v>11б</v>
      </c>
      <c r="C4" s="229">
        <f>'[1]Впишите фамилии!'!E91</f>
        <v>20</v>
      </c>
      <c r="D4" s="230">
        <f>'[1]18.09'!AE65</f>
        <v>15</v>
      </c>
      <c r="E4" s="231">
        <f>'[1]18.09'!X65</f>
        <v>4</v>
      </c>
      <c r="F4" s="231">
        <f>'[1]18.09'!Y65</f>
        <v>5</v>
      </c>
      <c r="G4" s="231">
        <f>'[1]18.09'!Z65</f>
        <v>5</v>
      </c>
      <c r="H4" s="231">
        <f>'[1]18.09'!AA65</f>
        <v>1</v>
      </c>
      <c r="I4" s="231">
        <f>'[1]18.09'!AB65</f>
        <v>0</v>
      </c>
      <c r="J4" s="231">
        <f>'[1]18.09'!AC65</f>
        <v>0</v>
      </c>
      <c r="K4" s="232">
        <f>'[1]18.09'!AD65</f>
        <v>0</v>
      </c>
      <c r="L4" s="258">
        <f>E4/SUM(E4:K4)</f>
        <v>0.26666666666666666</v>
      </c>
      <c r="M4" s="233"/>
      <c r="N4" s="234"/>
    </row>
    <row r="5" spans="1:14" x14ac:dyDescent="0.25">
      <c r="A5" s="227"/>
      <c r="B5" s="235" t="str">
        <f>'[1]Впишите фамилии!'!K59</f>
        <v>11в</v>
      </c>
      <c r="C5" s="236">
        <f>'[1]Впишите фамилии!'!J91</f>
        <v>17</v>
      </c>
      <c r="D5" s="237">
        <f>'[1]18.09'!AE96</f>
        <v>8</v>
      </c>
      <c r="E5" s="238">
        <f>'[1]18.09'!X96</f>
        <v>2</v>
      </c>
      <c r="F5" s="238">
        <f>'[1]18.09'!Y96</f>
        <v>5</v>
      </c>
      <c r="G5" s="238">
        <f>'[1]18.09'!Z96</f>
        <v>1</v>
      </c>
      <c r="H5" s="238">
        <f>'[1]18.09'!AA96</f>
        <v>0</v>
      </c>
      <c r="I5" s="238">
        <f>'[1]18.09'!AB96</f>
        <v>0</v>
      </c>
      <c r="J5" s="238">
        <f>'[1]18.09'!AC96</f>
        <v>0</v>
      </c>
      <c r="K5" s="239">
        <f>'[1]18.09'!AD96</f>
        <v>0</v>
      </c>
      <c r="L5" s="258">
        <f>E5/SUM(E5:K5)</f>
        <v>0.25</v>
      </c>
      <c r="M5" s="233"/>
      <c r="N5" s="234"/>
    </row>
    <row r="6" spans="1:14" ht="15.75" thickBot="1" x14ac:dyDescent="0.3">
      <c r="A6" s="240"/>
      <c r="B6" s="241" t="str">
        <f>'[1]Впишите фамилии!'!N59</f>
        <v>11 класс</v>
      </c>
      <c r="C6" s="242">
        <f>'[1]Впишите фамилии!'!N91</f>
        <v>59</v>
      </c>
      <c r="D6" s="243">
        <f>'[1]18.09'!AE97</f>
        <v>44</v>
      </c>
      <c r="E6" s="243">
        <f>'[1]18.09'!X97</f>
        <v>8</v>
      </c>
      <c r="F6" s="243">
        <f>'[1]18.09'!Y97</f>
        <v>14</v>
      </c>
      <c r="G6" s="243">
        <f>'[1]18.09'!Z97</f>
        <v>10</v>
      </c>
      <c r="H6" s="243">
        <f>'[1]18.09'!AA97</f>
        <v>8</v>
      </c>
      <c r="I6" s="243">
        <f>'[1]18.09'!AB97</f>
        <v>4</v>
      </c>
      <c r="J6" s="243">
        <f>'[1]18.09'!AC97</f>
        <v>0</v>
      </c>
      <c r="K6" s="244">
        <f>'[1]18.09'!AD97</f>
        <v>0</v>
      </c>
      <c r="L6" s="259">
        <f>E6/SUM(E6:K6)</f>
        <v>0.18181818181818182</v>
      </c>
      <c r="M6" s="245">
        <f>SUM(E6:K6)</f>
        <v>44</v>
      </c>
      <c r="N6" s="246" t="b">
        <f>IF(D6-M6=0,TRUE)</f>
        <v>1</v>
      </c>
    </row>
    <row r="7" spans="1:14" x14ac:dyDescent="0.25">
      <c r="A7" s="219">
        <f>'[1]общая таблица'!D2</f>
        <v>42283</v>
      </c>
      <c r="B7" s="220" t="str">
        <f>'[1]Впишите фамилии!'!B59</f>
        <v>11а</v>
      </c>
      <c r="C7" s="221">
        <f>'[1]Впишите фамилии!'!A91</f>
        <v>22</v>
      </c>
      <c r="D7" s="222">
        <f>'[1]6.10'!AE34</f>
        <v>21</v>
      </c>
      <c r="E7" s="223">
        <f>'[1]6.10'!X34</f>
        <v>1</v>
      </c>
      <c r="F7" s="223">
        <f>'[1]6.10'!Y34</f>
        <v>3</v>
      </c>
      <c r="G7" s="223">
        <f>'[1]6.10'!Z34</f>
        <v>4</v>
      </c>
      <c r="H7" s="223">
        <f>'[1]6.10'!AA34</f>
        <v>9</v>
      </c>
      <c r="I7" s="223">
        <f>'[1]6.10'!AB34</f>
        <v>4</v>
      </c>
      <c r="J7" s="223">
        <f>'[1]6.10'!AC34</f>
        <v>0</v>
      </c>
      <c r="K7" s="223">
        <f>'[1]6.10'!AD34</f>
        <v>0</v>
      </c>
      <c r="L7" s="260">
        <f t="shared" ref="L7:L22" si="0">E7/SUM(E7:K7)</f>
        <v>4.7619047619047616E-2</v>
      </c>
      <c r="M7" s="225"/>
      <c r="N7" s="226"/>
    </row>
    <row r="8" spans="1:14" x14ac:dyDescent="0.25">
      <c r="A8" s="227"/>
      <c r="B8" s="228" t="str">
        <f>'[1]Впишите фамилии!'!F59</f>
        <v>11б</v>
      </c>
      <c r="C8" s="229">
        <f>'[1]Впишите фамилии!'!E91</f>
        <v>20</v>
      </c>
      <c r="D8" s="230">
        <f>'[1]6.10'!AE65</f>
        <v>20</v>
      </c>
      <c r="E8" s="231">
        <f>'[1]6.10'!X65</f>
        <v>1</v>
      </c>
      <c r="F8" s="231">
        <f>'[1]6.10'!Y65</f>
        <v>4</v>
      </c>
      <c r="G8" s="231">
        <f>'[1]6.10'!Z65</f>
        <v>8</v>
      </c>
      <c r="H8" s="231">
        <f>'[1]6.10'!AA65</f>
        <v>5</v>
      </c>
      <c r="I8" s="231">
        <f>'[1]6.10'!AB65</f>
        <v>2</v>
      </c>
      <c r="J8" s="231">
        <f>'[1]6.10'!AC65</f>
        <v>0</v>
      </c>
      <c r="K8" s="231">
        <f>'[1]6.10'!AD65</f>
        <v>0</v>
      </c>
      <c r="L8" s="260">
        <f t="shared" si="0"/>
        <v>0.05</v>
      </c>
      <c r="M8" s="233"/>
      <c r="N8" s="234"/>
    </row>
    <row r="9" spans="1:14" x14ac:dyDescent="0.25">
      <c r="A9" s="227"/>
      <c r="B9" s="235" t="str">
        <f>'[1]Впишите фамилии!'!K59</f>
        <v>11в</v>
      </c>
      <c r="C9" s="236">
        <f>'[1]Впишите фамилии!'!J91</f>
        <v>17</v>
      </c>
      <c r="D9" s="237">
        <f>'[1]6.10'!AE96</f>
        <v>16</v>
      </c>
      <c r="E9" s="237">
        <f>'[1]6.10'!X96</f>
        <v>7</v>
      </c>
      <c r="F9" s="237">
        <f>'[1]6.10'!Y96</f>
        <v>6</v>
      </c>
      <c r="G9" s="237">
        <f>'[1]6.10'!Z96</f>
        <v>3</v>
      </c>
      <c r="H9" s="237">
        <f>'[1]6.10'!AA96</f>
        <v>0</v>
      </c>
      <c r="I9" s="237">
        <f>'[1]6.10'!AB96</f>
        <v>0</v>
      </c>
      <c r="J9" s="237">
        <f>'[1]6.10'!AC96</f>
        <v>0</v>
      </c>
      <c r="K9" s="237">
        <f>'[1]6.10'!AD96</f>
        <v>0</v>
      </c>
      <c r="L9" s="260">
        <f t="shared" si="0"/>
        <v>0.4375</v>
      </c>
      <c r="M9" s="233"/>
      <c r="N9" s="234"/>
    </row>
    <row r="10" spans="1:14" ht="15.75" thickBot="1" x14ac:dyDescent="0.3">
      <c r="A10" s="240"/>
      <c r="B10" s="241" t="str">
        <f>'[1]Впишите фамилии!'!N59</f>
        <v>11 класс</v>
      </c>
      <c r="C10" s="242">
        <f>'[1]Впишите фамилии!'!N91</f>
        <v>59</v>
      </c>
      <c r="D10" s="243">
        <f>'[1]6.10'!AE97</f>
        <v>57</v>
      </c>
      <c r="E10" s="243">
        <f>'[1]6.10'!X97</f>
        <v>9</v>
      </c>
      <c r="F10" s="243">
        <f>'[1]6.10'!Y97</f>
        <v>13</v>
      </c>
      <c r="G10" s="243">
        <f>'[1]6.10'!Z97</f>
        <v>15</v>
      </c>
      <c r="H10" s="243">
        <f>'[1]6.10'!AA97</f>
        <v>14</v>
      </c>
      <c r="I10" s="243">
        <f>'[1]6.10'!AB97</f>
        <v>6</v>
      </c>
      <c r="J10" s="243">
        <f>'[1]6.10'!AC97</f>
        <v>0</v>
      </c>
      <c r="K10" s="243">
        <f>'[1]6.10'!AD97</f>
        <v>0</v>
      </c>
      <c r="L10" s="259">
        <f t="shared" si="0"/>
        <v>0.15789473684210525</v>
      </c>
      <c r="M10" s="245">
        <f>SUM(E10:K10)</f>
        <v>57</v>
      </c>
      <c r="N10" s="246" t="b">
        <f>IF(D10-M10=0,TRUE)</f>
        <v>1</v>
      </c>
    </row>
    <row r="11" spans="1:14" x14ac:dyDescent="0.25">
      <c r="A11" s="219">
        <f>'[1]общая таблица'!E2</f>
        <v>42299</v>
      </c>
      <c r="B11" s="220" t="str">
        <f>'[1]Впишите фамилии!'!B59</f>
        <v>11а</v>
      </c>
      <c r="C11" s="221">
        <f>'[1]Впишите фамилии!'!A91</f>
        <v>22</v>
      </c>
      <c r="D11" s="222">
        <f>'[1]22.10'!AE34</f>
        <v>19</v>
      </c>
      <c r="E11" s="223">
        <f>'[1]22.10'!X34</f>
        <v>1</v>
      </c>
      <c r="F11" s="223">
        <f>'[1]22.10'!Y34</f>
        <v>5</v>
      </c>
      <c r="G11" s="223">
        <f>'[1]22.10'!Z34</f>
        <v>7</v>
      </c>
      <c r="H11" s="223">
        <f>'[1]22.10'!AA34</f>
        <v>5</v>
      </c>
      <c r="I11" s="223">
        <f>'[1]22.10'!AB34</f>
        <v>1</v>
      </c>
      <c r="J11" s="223">
        <f>'[1]22.10'!AC34</f>
        <v>0</v>
      </c>
      <c r="K11" s="223">
        <f>'[1]22.10'!AD34</f>
        <v>0</v>
      </c>
      <c r="L11" s="260">
        <f t="shared" si="0"/>
        <v>5.2631578947368418E-2</v>
      </c>
      <c r="M11" s="225"/>
      <c r="N11" s="226"/>
    </row>
    <row r="12" spans="1:14" x14ac:dyDescent="0.25">
      <c r="A12" s="227"/>
      <c r="B12" s="228" t="str">
        <f>'[1]Впишите фамилии!'!F59</f>
        <v>11б</v>
      </c>
      <c r="C12" s="229">
        <f>'[1]Впишите фамилии!'!E91</f>
        <v>20</v>
      </c>
      <c r="D12" s="230">
        <f>'[1]22.10'!AE65</f>
        <v>19</v>
      </c>
      <c r="E12" s="231">
        <f>'[1]22.10'!X65</f>
        <v>2</v>
      </c>
      <c r="F12" s="231">
        <f>'[1]22.10'!Y65</f>
        <v>7</v>
      </c>
      <c r="G12" s="231">
        <f>'[1]22.10'!Z65</f>
        <v>4</v>
      </c>
      <c r="H12" s="231">
        <f>'[1]22.10'!AA65</f>
        <v>3</v>
      </c>
      <c r="I12" s="231">
        <f>'[1]22.10'!AB65</f>
        <v>3</v>
      </c>
      <c r="J12" s="231">
        <f>'[1]22.10'!AC65</f>
        <v>0</v>
      </c>
      <c r="K12" s="231">
        <f>'[1]22.10'!AD65</f>
        <v>0</v>
      </c>
      <c r="L12" s="258">
        <f t="shared" si="0"/>
        <v>0.10526315789473684</v>
      </c>
      <c r="M12" s="233"/>
      <c r="N12" s="234"/>
    </row>
    <row r="13" spans="1:14" x14ac:dyDescent="0.25">
      <c r="A13" s="227"/>
      <c r="B13" s="235" t="str">
        <f>'[1]Впишите фамилии!'!K59</f>
        <v>11в</v>
      </c>
      <c r="C13" s="236">
        <f>'[1]Впишите фамилии!'!J91</f>
        <v>17</v>
      </c>
      <c r="D13" s="237">
        <f>'[1]22.10'!AE96</f>
        <v>12</v>
      </c>
      <c r="E13" s="237">
        <f>'[1]22.10'!X96</f>
        <v>8</v>
      </c>
      <c r="F13" s="237">
        <f>'[1]22.10'!Y96</f>
        <v>1</v>
      </c>
      <c r="G13" s="237">
        <f>'[1]22.10'!Z96</f>
        <v>2</v>
      </c>
      <c r="H13" s="237">
        <f>'[1]22.10'!AA96</f>
        <v>0</v>
      </c>
      <c r="I13" s="237">
        <f>'[1]22.10'!AB96</f>
        <v>1</v>
      </c>
      <c r="J13" s="237">
        <f>'[1]22.10'!AC96</f>
        <v>0</v>
      </c>
      <c r="K13" s="237">
        <f>'[1]22.10'!AD96</f>
        <v>0</v>
      </c>
      <c r="L13" s="258">
        <f t="shared" si="0"/>
        <v>0.66666666666666663</v>
      </c>
      <c r="M13" s="233"/>
      <c r="N13" s="234"/>
    </row>
    <row r="14" spans="1:14" ht="15.75" thickBot="1" x14ac:dyDescent="0.3">
      <c r="A14" s="240"/>
      <c r="B14" s="241" t="str">
        <f>'[1]Впишите фамилии!'!N59</f>
        <v>11 класс</v>
      </c>
      <c r="C14" s="242">
        <f>'[1]Впишите фамилии!'!N91</f>
        <v>59</v>
      </c>
      <c r="D14" s="243">
        <f>'[1]22.10'!AE97</f>
        <v>50</v>
      </c>
      <c r="E14" s="247">
        <f>'[1]22.10'!X97</f>
        <v>11</v>
      </c>
      <c r="F14" s="247">
        <f>'[1]22.10'!Y97</f>
        <v>13</v>
      </c>
      <c r="G14" s="247">
        <f>'[1]22.10'!Z97</f>
        <v>13</v>
      </c>
      <c r="H14" s="247">
        <f>'[1]22.10'!AA97</f>
        <v>8</v>
      </c>
      <c r="I14" s="247">
        <f>'[1]22.10'!AB97</f>
        <v>5</v>
      </c>
      <c r="J14" s="247">
        <f>'[1]22.10'!AC97</f>
        <v>0</v>
      </c>
      <c r="K14" s="247">
        <f>'[1]22.10'!AD97</f>
        <v>0</v>
      </c>
      <c r="L14" s="259">
        <f t="shared" si="0"/>
        <v>0.22</v>
      </c>
      <c r="M14" s="245">
        <f>SUM(E14:K14)</f>
        <v>50</v>
      </c>
      <c r="N14" s="246" t="b">
        <f>IF(D14-M14=0,TRUE)</f>
        <v>1</v>
      </c>
    </row>
    <row r="15" spans="1:14" x14ac:dyDescent="0.25">
      <c r="A15" s="248">
        <f>'[1]общая таблица'!F2</f>
        <v>42702</v>
      </c>
      <c r="B15" s="220" t="str">
        <f>'[1]Впишите фамилии!'!B59</f>
        <v>11а</v>
      </c>
      <c r="C15" s="221">
        <f>'[1]Впишите фамилии!'!A91</f>
        <v>22</v>
      </c>
      <c r="D15" s="222">
        <f>'[1]28.11'!AE34</f>
        <v>22</v>
      </c>
      <c r="E15" s="223">
        <f>'[1]28.11'!X34</f>
        <v>0</v>
      </c>
      <c r="F15" s="223">
        <f>'[1]28.11'!Y34</f>
        <v>4</v>
      </c>
      <c r="G15" s="223">
        <f>'[1]28.11'!Z34</f>
        <v>5</v>
      </c>
      <c r="H15" s="223">
        <f>'[1]28.11'!AA34</f>
        <v>9</v>
      </c>
      <c r="I15" s="223">
        <f>'[1]28.11'!AB34</f>
        <v>3</v>
      </c>
      <c r="J15" s="223">
        <f>'[1]28.11'!AC34</f>
        <v>1</v>
      </c>
      <c r="K15" s="223">
        <f>'[1]28.11'!AD34</f>
        <v>0</v>
      </c>
      <c r="L15" s="260">
        <f t="shared" si="0"/>
        <v>0</v>
      </c>
      <c r="M15" s="225"/>
      <c r="N15" s="226"/>
    </row>
    <row r="16" spans="1:14" x14ac:dyDescent="0.25">
      <c r="A16" s="249"/>
      <c r="B16" s="228" t="str">
        <f>'[1]Впишите фамилии!'!F59</f>
        <v>11б</v>
      </c>
      <c r="C16" s="229">
        <f>'[1]Впишите фамилии!'!E91</f>
        <v>20</v>
      </c>
      <c r="D16" s="230">
        <f>'[1]28.11'!AE65</f>
        <v>20</v>
      </c>
      <c r="E16" s="231">
        <f>'[1]28.11'!X65</f>
        <v>0</v>
      </c>
      <c r="F16" s="231">
        <f>'[1]28.11'!Y65</f>
        <v>0</v>
      </c>
      <c r="G16" s="231">
        <f>'[1]28.11'!Z65</f>
        <v>3</v>
      </c>
      <c r="H16" s="231">
        <f>'[1]28.11'!AA65</f>
        <v>10</v>
      </c>
      <c r="I16" s="231">
        <f>'[1]28.11'!AB65</f>
        <v>5</v>
      </c>
      <c r="J16" s="231">
        <f>'[1]28.11'!AC65</f>
        <v>2</v>
      </c>
      <c r="K16" s="231">
        <f>'[1]28.11'!AD65</f>
        <v>0</v>
      </c>
      <c r="L16" s="258">
        <f t="shared" si="0"/>
        <v>0</v>
      </c>
      <c r="M16" s="233"/>
      <c r="N16" s="234"/>
    </row>
    <row r="17" spans="1:14" x14ac:dyDescent="0.25">
      <c r="A17" s="250"/>
      <c r="B17" s="235" t="str">
        <f>'[1]Впишите фамилии!'!K59</f>
        <v>11в</v>
      </c>
      <c r="C17" s="236">
        <f>'[1]Впишите фамилии!'!J91</f>
        <v>17</v>
      </c>
      <c r="D17" s="237">
        <f>'[1]28.11'!AE96</f>
        <v>15</v>
      </c>
      <c r="E17" s="237">
        <f>'[1]28.11'!X96</f>
        <v>6</v>
      </c>
      <c r="F17" s="237">
        <f>'[1]28.11'!Y96</f>
        <v>7</v>
      </c>
      <c r="G17" s="237">
        <f>'[1]28.11'!Z96</f>
        <v>1</v>
      </c>
      <c r="H17" s="237">
        <f>'[1]28.11'!AA96</f>
        <v>1</v>
      </c>
      <c r="I17" s="237">
        <f>'[1]28.11'!AB96</f>
        <v>0</v>
      </c>
      <c r="J17" s="237">
        <f>'[1]28.11'!AC96</f>
        <v>0</v>
      </c>
      <c r="K17" s="237">
        <f>'[1]28.11'!AD96</f>
        <v>0</v>
      </c>
      <c r="L17" s="258">
        <f t="shared" si="0"/>
        <v>0.4</v>
      </c>
      <c r="M17" s="233"/>
      <c r="N17" s="234"/>
    </row>
    <row r="18" spans="1:14" ht="15.75" thickBot="1" x14ac:dyDescent="0.3">
      <c r="A18" s="251"/>
      <c r="B18" s="241" t="str">
        <f>'[1]Впишите фамилии!'!N59</f>
        <v>11 класс</v>
      </c>
      <c r="C18" s="242">
        <f>'[1]Впишите фамилии!'!N91</f>
        <v>59</v>
      </c>
      <c r="D18" s="243">
        <f>'[1]28.11'!AE97</f>
        <v>57</v>
      </c>
      <c r="E18" s="247">
        <f>'[1]28.11'!X97</f>
        <v>6</v>
      </c>
      <c r="F18" s="247">
        <f>'[1]28.11'!Y97</f>
        <v>11</v>
      </c>
      <c r="G18" s="247">
        <f>'[1]28.11'!Z97</f>
        <v>9</v>
      </c>
      <c r="H18" s="247">
        <f>'[1]28.11'!AA97</f>
        <v>20</v>
      </c>
      <c r="I18" s="247">
        <f>'[1]28.11'!AB97</f>
        <v>8</v>
      </c>
      <c r="J18" s="247">
        <f>'[1]28.11'!AC97</f>
        <v>3</v>
      </c>
      <c r="K18" s="247">
        <f>'[1]28.11'!AD97</f>
        <v>0</v>
      </c>
      <c r="L18" s="259">
        <f t="shared" si="0"/>
        <v>0.10526315789473684</v>
      </c>
      <c r="M18" s="245">
        <f>SUM(E18:K18)</f>
        <v>57</v>
      </c>
      <c r="N18" s="246" t="b">
        <f>IF(D18-M18=0,TRUE)</f>
        <v>1</v>
      </c>
    </row>
    <row r="19" spans="1:14" x14ac:dyDescent="0.25">
      <c r="A19" s="252">
        <f>'[1]общая таблица'!G2</f>
        <v>42714</v>
      </c>
      <c r="B19" s="220" t="str">
        <f>'[1]Впишите фамилии!'!B59</f>
        <v>11а</v>
      </c>
      <c r="C19" s="221">
        <f>'[1]Впишите фамилии!'!A91</f>
        <v>22</v>
      </c>
      <c r="D19" s="222">
        <f>'[1]10.12'!AE34</f>
        <v>21</v>
      </c>
      <c r="E19" s="223">
        <f>'[1]10.12'!X34</f>
        <v>1</v>
      </c>
      <c r="F19" s="223">
        <f>'[1]10.12'!Y34</f>
        <v>4</v>
      </c>
      <c r="G19" s="223">
        <f>'[1]10.12'!Z34</f>
        <v>7</v>
      </c>
      <c r="H19" s="223">
        <f>'[1]10.12'!AA34</f>
        <v>4</v>
      </c>
      <c r="I19" s="223">
        <f>'[1]10.12'!AB34</f>
        <v>4</v>
      </c>
      <c r="J19" s="223">
        <f>'[1]10.12'!AC34</f>
        <v>1</v>
      </c>
      <c r="K19" s="223">
        <f>'[1]10.12'!AD34</f>
        <v>0</v>
      </c>
      <c r="L19" s="260">
        <f t="shared" si="0"/>
        <v>4.7619047619047616E-2</v>
      </c>
      <c r="M19" s="225"/>
      <c r="N19" s="226"/>
    </row>
    <row r="20" spans="1:14" x14ac:dyDescent="0.25">
      <c r="A20" s="253"/>
      <c r="B20" s="228" t="str">
        <f>'[1]Впишите фамилии!'!F59</f>
        <v>11б</v>
      </c>
      <c r="C20" s="229">
        <f>'[1]Впишите фамилии!'!E91</f>
        <v>20</v>
      </c>
      <c r="D20" s="230">
        <f>'[1]10.12'!AE65</f>
        <v>20</v>
      </c>
      <c r="E20" s="231">
        <f>'[1]10.12'!X65</f>
        <v>3</v>
      </c>
      <c r="F20" s="231">
        <f>'[1]10.12'!Y65</f>
        <v>3</v>
      </c>
      <c r="G20" s="231">
        <f>'[1]10.12'!Z65</f>
        <v>6</v>
      </c>
      <c r="H20" s="231">
        <f>'[1]10.12'!AA65</f>
        <v>5</v>
      </c>
      <c r="I20" s="231">
        <f>'[1]10.12'!AB65</f>
        <v>3</v>
      </c>
      <c r="J20" s="231">
        <f>'[1]10.12'!AC65</f>
        <v>0</v>
      </c>
      <c r="K20" s="231">
        <f>'[1]10.12'!AD65</f>
        <v>0</v>
      </c>
      <c r="L20" s="258">
        <f t="shared" si="0"/>
        <v>0.15</v>
      </c>
      <c r="M20" s="233"/>
      <c r="N20" s="234"/>
    </row>
    <row r="21" spans="1:14" x14ac:dyDescent="0.25">
      <c r="A21" s="253"/>
      <c r="B21" s="235" t="str">
        <f>'[1]Впишите фамилии!'!K59</f>
        <v>11в</v>
      </c>
      <c r="C21" s="236">
        <f>'[1]Впишите фамилии!'!J91</f>
        <v>17</v>
      </c>
      <c r="D21" s="237">
        <f>'[1]10.12'!AE96</f>
        <v>16</v>
      </c>
      <c r="E21" s="237">
        <f>'[1]10.12'!X96</f>
        <v>7</v>
      </c>
      <c r="F21" s="237">
        <f>'[1]10.12'!Y96</f>
        <v>5</v>
      </c>
      <c r="G21" s="237">
        <f>'[1]10.12'!Z96</f>
        <v>3</v>
      </c>
      <c r="H21" s="237">
        <f>'[1]10.12'!AA96</f>
        <v>1</v>
      </c>
      <c r="I21" s="237">
        <f>'[1]10.12'!AB96</f>
        <v>0</v>
      </c>
      <c r="J21" s="237">
        <f>'[1]10.12'!AC96</f>
        <v>0</v>
      </c>
      <c r="K21" s="237">
        <f>'[1]10.12'!AD96</f>
        <v>0</v>
      </c>
      <c r="L21" s="258">
        <f t="shared" si="0"/>
        <v>0.4375</v>
      </c>
      <c r="M21" s="233"/>
      <c r="N21" s="234"/>
    </row>
    <row r="22" spans="1:14" ht="15.75" thickBot="1" x14ac:dyDescent="0.3">
      <c r="A22" s="254"/>
      <c r="B22" s="241" t="str">
        <f>'[1]Впишите фамилии!'!N59</f>
        <v>11 класс</v>
      </c>
      <c r="C22" s="242">
        <f>'[1]Впишите фамилии!'!N91</f>
        <v>59</v>
      </c>
      <c r="D22" s="243">
        <f>'[1]10.12'!AE97</f>
        <v>57</v>
      </c>
      <c r="E22" s="243">
        <f>'[1]10.12'!X97</f>
        <v>11</v>
      </c>
      <c r="F22" s="243">
        <f>'[1]10.12'!Y97</f>
        <v>12</v>
      </c>
      <c r="G22" s="243">
        <f>'[1]10.12'!Z97</f>
        <v>16</v>
      </c>
      <c r="H22" s="243">
        <f>'[1]10.12'!AA97</f>
        <v>10</v>
      </c>
      <c r="I22" s="243">
        <f>'[1]10.12'!AB97</f>
        <v>7</v>
      </c>
      <c r="J22" s="243">
        <f>'[1]10.12'!AC97</f>
        <v>1</v>
      </c>
      <c r="K22" s="243">
        <f>'[1]10.12'!AD97</f>
        <v>0</v>
      </c>
      <c r="L22" s="259">
        <f t="shared" si="0"/>
        <v>0.19298245614035087</v>
      </c>
      <c r="M22" s="245">
        <f>SUM(E22:K22)</f>
        <v>57</v>
      </c>
      <c r="N22" s="246" t="b">
        <f>IF(D22-M22=0,TRUE)</f>
        <v>1</v>
      </c>
    </row>
  </sheetData>
  <mergeCells count="6">
    <mergeCell ref="A1:K1"/>
    <mergeCell ref="A19:A22"/>
    <mergeCell ref="A3:A6"/>
    <mergeCell ref="A7:A10"/>
    <mergeCell ref="A11:A14"/>
    <mergeCell ref="A15:A18"/>
  </mergeCells>
  <pageMargins left="0.19685039370078741" right="0.1968503937007874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2016-01-05T09:52:38Z</dcterms:modified>
</cp:coreProperties>
</file>