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25" windowWidth="14805" windowHeight="6990"/>
  </bookViews>
  <sheets>
    <sheet name="каз" sheetId="5" r:id="rId1"/>
  </sheets>
  <calcPr calcId="124519"/>
</workbook>
</file>

<file path=xl/calcChain.xml><?xml version="1.0" encoding="utf-8"?>
<calcChain xmlns="http://schemas.openxmlformats.org/spreadsheetml/2006/main">
  <c r="G31" i="5"/>
  <c r="G30"/>
  <c r="G29"/>
  <c r="C29"/>
  <c r="G28"/>
  <c r="G26"/>
  <c r="G25"/>
  <c r="G23"/>
  <c r="G20"/>
  <c r="G19"/>
  <c r="G18"/>
  <c r="G17"/>
  <c r="C17"/>
  <c r="F16"/>
  <c r="E16"/>
  <c r="G16" s="1"/>
  <c r="D16"/>
  <c r="G15"/>
  <c r="I14"/>
  <c r="H14"/>
  <c r="F14"/>
  <c r="G14" s="1"/>
  <c r="E14"/>
  <c r="D14"/>
  <c r="C14"/>
  <c r="H13"/>
  <c r="G13"/>
  <c r="C13"/>
  <c r="G12"/>
  <c r="G11"/>
  <c r="I10"/>
  <c r="H10"/>
  <c r="F10"/>
  <c r="G10" s="1"/>
  <c r="E10"/>
  <c r="D10"/>
  <c r="C10"/>
  <c r="I9"/>
  <c r="H9"/>
  <c r="F9"/>
  <c r="G9" s="1"/>
  <c r="E9"/>
  <c r="D9"/>
  <c r="C9"/>
  <c r="I8"/>
  <c r="H8"/>
  <c r="F8"/>
  <c r="G8" s="1"/>
  <c r="E8"/>
  <c r="D8"/>
  <c r="C8"/>
  <c r="I7"/>
  <c r="H7"/>
  <c r="F7"/>
  <c r="G7" s="1"/>
  <c r="E7"/>
  <c r="D7"/>
  <c r="C7"/>
</calcChain>
</file>

<file path=xl/sharedStrings.xml><?xml version="1.0" encoding="utf-8"?>
<sst xmlns="http://schemas.openxmlformats.org/spreadsheetml/2006/main" count="66" uniqueCount="53">
  <si>
    <t>04.1.464.009.000</t>
  </si>
  <si>
    <t>За счет средств местного бюджета</t>
  </si>
  <si>
    <t>04.1.464.040.000</t>
  </si>
  <si>
    <t>04.2.464.003.000</t>
  </si>
  <si>
    <t>04.2.464.003.015</t>
  </si>
  <si>
    <t>04.2.464.006.000</t>
  </si>
  <si>
    <t>04.9.464.001.000</t>
  </si>
  <si>
    <t>04.9.464.005.000</t>
  </si>
  <si>
    <t>04.9.464.007.000</t>
  </si>
  <si>
    <t>04.9.464.015.000</t>
  </si>
  <si>
    <t>04.9.464.022.000</t>
  </si>
  <si>
    <t>06.2.464.008.000</t>
  </si>
  <si>
    <t>в т.ч.</t>
  </si>
  <si>
    <t>трансферты из областного бюджета</t>
  </si>
  <si>
    <t>04.2.464.003.011</t>
  </si>
  <si>
    <t>06.1.464.030.000</t>
  </si>
  <si>
    <t xml:space="preserve"> трансферты общего характера</t>
  </si>
  <si>
    <t>04.9.464.012.000</t>
  </si>
  <si>
    <t>04.9.464.067.000</t>
  </si>
  <si>
    <t>мың теңге</t>
  </si>
  <si>
    <t>2018 жыл</t>
  </si>
  <si>
    <t>2019 жыл</t>
  </si>
  <si>
    <t>Атауы</t>
  </si>
  <si>
    <t>Мектепке дейінгі тәрбие мен оқыту ұйымдарының қызметін қамтамасыз ету</t>
  </si>
  <si>
    <t>Мектепке дейінгі білім беру ұйымдарында мемлекеттік білім беру тапсырысын іске асыруға</t>
  </si>
  <si>
    <t>Жалпы білім беру</t>
  </si>
  <si>
    <t>Республикалық бюджеттен берілетін трансферттер есебiнен</t>
  </si>
  <si>
    <t>Жергілікті бюджет қаражаты есебінен</t>
  </si>
  <si>
    <t>Балаларға  қосымша білім беру</t>
  </si>
  <si>
    <t>Жергілікті деңгейде білім беру саласындағы мемлекеттік саясатты іске асыру жөніндегі қызметтер</t>
  </si>
  <si>
    <t>Ауданның (областык маңызы бар қаланың) мемлекеттік білім беру мекемелер үшін оқулықтар мен оқу-әдiстемелiк кешендерді сатып алу және жеткізу</t>
  </si>
  <si>
    <t>Аудандық (қалалалық) ауқымдағы мектеп олимпиадаларын және мектептен тыс іс-шараларды өткiзу</t>
  </si>
  <si>
    <t>Мемлекеттік органның күрделі шығыстары</t>
  </si>
  <si>
    <t>Жетім баланы (жетім балаларды) және ата-аналарының қамқорынсыз қалған баланы (балаларды) күтіп-ұстауға қамқоршыларға (қорғаншыларға) ай сайынға ақшалай қаражат төлемі</t>
  </si>
  <si>
    <t>Жетім баланы (жетім балаларды) және ата-анасының қамқорлығынсыз қалған баланы (балаларды) асырап алғаны үшін Қазақстан азаматтарына біржолғы ақша қаражатын төлеуге арналған төлемдер</t>
  </si>
  <si>
    <t>Ведомстволық бағыныстағы мемлекеттік мекемелерінің және ұйымдарының күрделі шығыстары</t>
  </si>
  <si>
    <t xml:space="preserve">Патронат тәрбиешілерге берілген баланы (балаларды) асырап бағу </t>
  </si>
  <si>
    <t xml:space="preserve">Жергілікті өкілді органдардың шешімі бойынша білім беру ұйымдарының күндізгі оқу нысанында оқитындар  мен тәрбиеленушілерді қоғамдық көлікте (таксиден басқа) жеңілдікпен жол жүру түрінде әлеуметтік қолдау </t>
  </si>
  <si>
    <t>2020 жыл</t>
  </si>
  <si>
    <t>Трансферты из областного бюджета</t>
  </si>
  <si>
    <t>Жоспарлы кезең</t>
  </si>
  <si>
    <t>Коді</t>
  </si>
  <si>
    <t>Әкімші бойынша жалпы</t>
  </si>
  <si>
    <t>04.4.464.113.000</t>
  </si>
  <si>
    <t>04.9.464.023.000</t>
  </si>
  <si>
    <t xml:space="preserve">2018 жылдың бюджеті «Павлодар қаласының білім беру бөлімі» ММ 
 </t>
  </si>
  <si>
    <t>Методикалық жұмыс</t>
  </si>
  <si>
    <t>Жергілікті бюджеттен берілетін нысаналы ағымдағы трансферттер</t>
  </si>
  <si>
    <t>бекітілген бюджет</t>
  </si>
  <si>
    <t>нақтыланған бюджет</t>
  </si>
  <si>
    <t>жоспардың орындалуы, %</t>
  </si>
  <si>
    <t>ағымдағы жылдын жоспары 1.07.2018г.</t>
  </si>
  <si>
    <t>кассаның орындалуы 1.07.2018г.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</si>
</sst>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 KK EK"/>
      <family val="1"/>
      <charset val="204"/>
    </font>
    <font>
      <sz val="11"/>
      <color theme="1"/>
      <name val="Times New Roman KK EK"/>
      <family val="1"/>
      <charset val="204"/>
    </font>
    <font>
      <b/>
      <sz val="12"/>
      <color theme="1"/>
      <name val="Times New Roman KK EK"/>
      <family val="1"/>
      <charset val="204"/>
    </font>
    <font>
      <i/>
      <sz val="11"/>
      <color theme="1"/>
      <name val="Times New Roman KK EK"/>
      <family val="1"/>
      <charset val="204"/>
    </font>
    <font>
      <i/>
      <sz val="11"/>
      <color rgb="FF000000"/>
      <name val="Times New Roman KK EK"/>
      <family val="1"/>
      <charset val="204"/>
    </font>
    <font>
      <i/>
      <sz val="11"/>
      <name val="Times New Roman KK EK"/>
      <family val="1"/>
      <charset val="204"/>
    </font>
    <font>
      <sz val="12"/>
      <color rgb="FF000000"/>
      <name val="Times New Roman KK EK"/>
      <family val="1"/>
      <charset val="204"/>
    </font>
    <font>
      <sz val="11"/>
      <color rgb="FF000000"/>
      <name val="Times New Roman"/>
      <family val="1"/>
      <charset val="204"/>
    </font>
    <font>
      <i/>
      <sz val="12"/>
      <color rgb="FF000000"/>
      <name val="Times New Roman KK EK"/>
      <family val="1"/>
      <charset val="204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>
      <alignment horizontal="left" vertical="top"/>
    </xf>
    <xf numFmtId="0" fontId="3" fillId="0" borderId="0">
      <alignment horizontal="left" vertical="top"/>
    </xf>
  </cellStyleXfs>
  <cellXfs count="45">
    <xf numFmtId="0" fontId="0" fillId="0" borderId="0" xfId="0"/>
    <xf numFmtId="0" fontId="18" fillId="0" borderId="5" xfId="0" applyFont="1" applyFill="1" applyBorder="1" applyAlignment="1">
      <alignment horizontal="center" vertical="top" wrapText="1" readingOrder="1"/>
    </xf>
    <xf numFmtId="0" fontId="18" fillId="0" borderId="6" xfId="0" applyFont="1" applyFill="1" applyBorder="1" applyAlignment="1">
      <alignment horizontal="left" vertical="top" wrapText="1" readingOrder="1"/>
    </xf>
    <xf numFmtId="0" fontId="18" fillId="0" borderId="5" xfId="0" applyFont="1" applyFill="1" applyBorder="1" applyAlignment="1">
      <alignment horizontal="left" vertical="top" wrapText="1" readingOrder="1"/>
    </xf>
    <xf numFmtId="0" fontId="18" fillId="0" borderId="7" xfId="0" applyFont="1" applyFill="1" applyBorder="1" applyAlignment="1">
      <alignment horizontal="left" vertical="top" wrapText="1" readingOrder="1"/>
    </xf>
    <xf numFmtId="0" fontId="1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1" quotePrefix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</cellXfs>
  <cellStyles count="3">
    <cellStyle name="S11" xfId="1"/>
    <cellStyle name="S8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topLeftCell="A10" workbookViewId="0">
      <selection activeCell="D14" sqref="D14"/>
    </sheetView>
  </sheetViews>
  <sheetFormatPr defaultColWidth="8.85546875" defaultRowHeight="15.75"/>
  <cols>
    <col min="1" max="1" width="17" style="6" customWidth="1"/>
    <col min="2" max="2" width="43.42578125" style="6" customWidth="1"/>
    <col min="3" max="7" width="11.5703125" style="6" customWidth="1"/>
    <col min="8" max="8" width="12.140625" style="6" customWidth="1"/>
    <col min="9" max="9" width="12.28515625" style="6" customWidth="1"/>
    <col min="10" max="16384" width="8.85546875" style="6"/>
  </cols>
  <sheetData>
    <row r="1" spans="1:9">
      <c r="A1" s="5"/>
      <c r="B1" s="5"/>
      <c r="C1" s="5"/>
      <c r="D1" s="5"/>
      <c r="E1" s="5"/>
      <c r="F1" s="5"/>
      <c r="G1" s="5"/>
      <c r="H1" s="38"/>
      <c r="I1" s="38"/>
    </row>
    <row r="2" spans="1:9" ht="26.25" customHeight="1">
      <c r="A2" s="5"/>
      <c r="B2" s="39" t="s">
        <v>45</v>
      </c>
      <c r="C2" s="39"/>
      <c r="D2" s="39"/>
      <c r="E2" s="39"/>
      <c r="F2" s="39"/>
      <c r="G2" s="39"/>
      <c r="H2" s="39"/>
      <c r="I2" s="39"/>
    </row>
    <row r="3" spans="1:9" ht="20.25" customHeight="1">
      <c r="A3" s="5"/>
      <c r="B3" s="7"/>
      <c r="C3" s="7"/>
      <c r="D3" s="7"/>
      <c r="E3" s="7"/>
      <c r="F3" s="7"/>
      <c r="G3" s="7"/>
      <c r="H3" s="40" t="s">
        <v>19</v>
      </c>
      <c r="I3" s="40"/>
    </row>
    <row r="4" spans="1:9" ht="19.5" customHeight="1">
      <c r="A4" s="35" t="s">
        <v>41</v>
      </c>
      <c r="B4" s="35" t="s">
        <v>22</v>
      </c>
      <c r="C4" s="41" t="s">
        <v>40</v>
      </c>
      <c r="D4" s="41"/>
      <c r="E4" s="41"/>
      <c r="F4" s="41"/>
      <c r="G4" s="41"/>
      <c r="H4" s="41"/>
      <c r="I4" s="41"/>
    </row>
    <row r="5" spans="1:9" ht="13.5" customHeight="1">
      <c r="A5" s="36"/>
      <c r="B5" s="36"/>
      <c r="C5" s="42" t="s">
        <v>20</v>
      </c>
      <c r="D5" s="43"/>
      <c r="E5" s="43"/>
      <c r="F5" s="43"/>
      <c r="G5" s="44"/>
      <c r="H5" s="35" t="s">
        <v>21</v>
      </c>
      <c r="I5" s="35" t="s">
        <v>38</v>
      </c>
    </row>
    <row r="6" spans="1:9" ht="67.5" customHeight="1">
      <c r="A6" s="37"/>
      <c r="B6" s="37"/>
      <c r="C6" s="9" t="s">
        <v>48</v>
      </c>
      <c r="D6" s="9" t="s">
        <v>49</v>
      </c>
      <c r="E6" s="9" t="s">
        <v>51</v>
      </c>
      <c r="F6" s="9" t="s">
        <v>52</v>
      </c>
      <c r="G6" s="9" t="s">
        <v>50</v>
      </c>
      <c r="H6" s="37"/>
      <c r="I6" s="37"/>
    </row>
    <row r="7" spans="1:9">
      <c r="A7" s="8"/>
      <c r="B7" s="10" t="s">
        <v>42</v>
      </c>
      <c r="C7" s="24">
        <f>C11+C12+C14+C19+C20+C21+C23+C24+C25+C26+C28+C31+C32</f>
        <v>14750424</v>
      </c>
      <c r="D7" s="24">
        <f>D11+D12+D14+D19+D20+D21+D23+D24+D25+D26+D28+D31+D32+D27+D33</f>
        <v>15646880</v>
      </c>
      <c r="E7" s="25">
        <f>E11+E12+E14+E19+E20+E21+E23+E24+E25+E26+E28+E31+E32+E27+E33</f>
        <v>7934835.7000000002</v>
      </c>
      <c r="F7" s="25">
        <f>F11+F12+F14+F19+F20+F21+F23+F24+F25+F26+F28+F31+F32+F27+F33</f>
        <v>7934737.1520000016</v>
      </c>
      <c r="G7" s="25">
        <f t="shared" ref="G7:G10" si="0">F7/E7*100</f>
        <v>99.998758033515443</v>
      </c>
      <c r="H7" s="24">
        <f t="shared" ref="H7:I7" si="1">H11+H12+H14+H19+H20+H21+H23+H24+H25+H26+H28+H31+H32</f>
        <v>13682162</v>
      </c>
      <c r="I7" s="24">
        <f t="shared" si="1"/>
        <v>14339753</v>
      </c>
    </row>
    <row r="8" spans="1:9" s="13" customFormat="1" ht="31.5">
      <c r="A8" s="11" t="s">
        <v>12</v>
      </c>
      <c r="B8" s="12" t="s">
        <v>26</v>
      </c>
      <c r="C8" s="26">
        <f>C15</f>
        <v>60786</v>
      </c>
      <c r="D8" s="26">
        <f>D15</f>
        <v>712283</v>
      </c>
      <c r="E8" s="27">
        <f>E15</f>
        <v>269671</v>
      </c>
      <c r="F8" s="27">
        <f>F15</f>
        <v>269671</v>
      </c>
      <c r="G8" s="25">
        <f t="shared" si="0"/>
        <v>100</v>
      </c>
      <c r="H8" s="26">
        <f t="shared" ref="H8:I8" si="2">H15</f>
        <v>0</v>
      </c>
      <c r="I8" s="26">
        <f t="shared" si="2"/>
        <v>0</v>
      </c>
    </row>
    <row r="9" spans="1:9">
      <c r="A9" s="11" t="s">
        <v>12</v>
      </c>
      <c r="B9" s="14" t="s">
        <v>1</v>
      </c>
      <c r="C9" s="26">
        <f>C11+C12+C16+C19+C20+C21+C23+C24+C25+C26+C28+C31+C32</f>
        <v>14689638</v>
      </c>
      <c r="D9" s="26">
        <f>D11+D12+D16+D19+D20+D21+D23+D24+D25+D26+D28+D31+D32</f>
        <v>14920806</v>
      </c>
      <c r="E9" s="27">
        <f>E11+E12+E16+E19+E20+E21+E23+E24+E25+E26+E28+E31+E32</f>
        <v>7665164.7000000002</v>
      </c>
      <c r="F9" s="27">
        <f>F11+F12+F16+F19+F20+F21+F23+F24+F25+F26+F28+F31+F32</f>
        <v>7665066.1520000016</v>
      </c>
      <c r="G9" s="25">
        <f t="shared" si="0"/>
        <v>99.998714339432283</v>
      </c>
      <c r="H9" s="26">
        <f>H11+H12+H16+H19+H20+H21+H23+H24+H25+H26+H28+H31+H32-703385</f>
        <v>12978777</v>
      </c>
      <c r="I9" s="26">
        <f t="shared" ref="I9" si="3">I11+I12+I16+I19+I20+I21+I23+I24+I25+I26+I28+I31+I32</f>
        <v>14339753</v>
      </c>
    </row>
    <row r="10" spans="1:9">
      <c r="A10" s="11" t="s">
        <v>12</v>
      </c>
      <c r="B10" s="14" t="s">
        <v>39</v>
      </c>
      <c r="C10" s="26">
        <f>C17+C22+C29</f>
        <v>703385</v>
      </c>
      <c r="D10" s="26">
        <f>D17+D22+D29</f>
        <v>973550</v>
      </c>
      <c r="E10" s="27">
        <f>E17+E22+E29</f>
        <v>95713</v>
      </c>
      <c r="F10" s="27">
        <f>F17+F22+F29</f>
        <v>95712.2</v>
      </c>
      <c r="G10" s="25">
        <f t="shared" si="0"/>
        <v>99.99916416787687</v>
      </c>
      <c r="H10" s="26">
        <f t="shared" ref="H10:I10" si="4">H17+H22+H29</f>
        <v>0</v>
      </c>
      <c r="I10" s="26">
        <f t="shared" si="4"/>
        <v>0</v>
      </c>
    </row>
    <row r="11" spans="1:9" ht="31.5">
      <c r="A11" s="15" t="s">
        <v>0</v>
      </c>
      <c r="B11" s="16" t="s">
        <v>23</v>
      </c>
      <c r="C11" s="28">
        <v>2882541</v>
      </c>
      <c r="D11" s="28">
        <v>2854659</v>
      </c>
      <c r="E11" s="28">
        <v>1485252</v>
      </c>
      <c r="F11" s="29">
        <v>1485252</v>
      </c>
      <c r="G11" s="30">
        <f>F11/E11*100</f>
        <v>100</v>
      </c>
      <c r="H11" s="28">
        <v>2904733</v>
      </c>
      <c r="I11" s="28">
        <v>3044120</v>
      </c>
    </row>
    <row r="12" spans="1:9" ht="47.25">
      <c r="A12" s="15" t="s">
        <v>2</v>
      </c>
      <c r="B12" s="16" t="s">
        <v>24</v>
      </c>
      <c r="C12" s="28">
        <v>1890274</v>
      </c>
      <c r="D12" s="28">
        <v>1890274</v>
      </c>
      <c r="E12" s="28">
        <v>929281</v>
      </c>
      <c r="F12" s="29">
        <v>929280.24199999997</v>
      </c>
      <c r="G12" s="30">
        <f t="shared" ref="G12:G31" si="5">F12/E12*100</f>
        <v>99.999918431561596</v>
      </c>
      <c r="H12" s="28">
        <v>1914600</v>
      </c>
      <c r="I12" s="28">
        <v>2005733</v>
      </c>
    </row>
    <row r="13" spans="1:9">
      <c r="A13" s="11" t="s">
        <v>12</v>
      </c>
      <c r="B13" s="17" t="s">
        <v>16</v>
      </c>
      <c r="C13" s="31">
        <f>1787992-45547-19403</f>
        <v>1723042</v>
      </c>
      <c r="D13" s="31">
        <v>1723042</v>
      </c>
      <c r="E13" s="32">
        <v>887071</v>
      </c>
      <c r="F13" s="32">
        <v>887071</v>
      </c>
      <c r="G13" s="30">
        <f t="shared" si="5"/>
        <v>100</v>
      </c>
      <c r="H13" s="31">
        <f>1936627-45817-19598</f>
        <v>1871212</v>
      </c>
      <c r="I13" s="33"/>
    </row>
    <row r="14" spans="1:9">
      <c r="A14" s="15" t="s">
        <v>3</v>
      </c>
      <c r="B14" s="18" t="s">
        <v>25</v>
      </c>
      <c r="C14" s="28">
        <f>C15+C16</f>
        <v>7641854</v>
      </c>
      <c r="D14" s="28">
        <f>D15+D16</f>
        <v>8246631</v>
      </c>
      <c r="E14" s="28">
        <f>E15+E16</f>
        <v>4734840</v>
      </c>
      <c r="F14" s="28">
        <f>F15+F16</f>
        <v>4734759.25</v>
      </c>
      <c r="G14" s="30">
        <f t="shared" si="5"/>
        <v>99.998294556943847</v>
      </c>
      <c r="H14" s="28">
        <f t="shared" ref="H14:I14" si="6">H15+H16</f>
        <v>7586093</v>
      </c>
      <c r="I14" s="28">
        <f t="shared" si="6"/>
        <v>7955799</v>
      </c>
    </row>
    <row r="15" spans="1:9" ht="31.5">
      <c r="A15" s="15" t="s">
        <v>14</v>
      </c>
      <c r="B15" s="16" t="s">
        <v>26</v>
      </c>
      <c r="C15" s="28">
        <v>60786</v>
      </c>
      <c r="D15" s="28">
        <v>712283</v>
      </c>
      <c r="E15" s="29">
        <v>269671</v>
      </c>
      <c r="F15" s="29">
        <v>269671</v>
      </c>
      <c r="G15" s="30">
        <f t="shared" si="5"/>
        <v>100</v>
      </c>
      <c r="H15" s="28"/>
      <c r="I15" s="28"/>
    </row>
    <row r="16" spans="1:9">
      <c r="A16" s="15" t="s">
        <v>4</v>
      </c>
      <c r="B16" s="18" t="s">
        <v>27</v>
      </c>
      <c r="C16" s="28">
        <v>7581068</v>
      </c>
      <c r="D16" s="28">
        <f>7697864-163516</f>
        <v>7534348</v>
      </c>
      <c r="E16" s="29">
        <f>4628685-163516</f>
        <v>4465169</v>
      </c>
      <c r="F16" s="29">
        <f>4628604.25-163516</f>
        <v>4465088.25</v>
      </c>
      <c r="G16" s="30">
        <f t="shared" si="5"/>
        <v>99.99819155781114</v>
      </c>
      <c r="H16" s="28">
        <v>7586093</v>
      </c>
      <c r="I16" s="28">
        <v>7955799</v>
      </c>
    </row>
    <row r="17" spans="1:9">
      <c r="A17" s="11" t="s">
        <v>12</v>
      </c>
      <c r="B17" s="14" t="s">
        <v>13</v>
      </c>
      <c r="C17" s="33">
        <f>34251</f>
        <v>34251</v>
      </c>
      <c r="D17" s="33">
        <v>47151</v>
      </c>
      <c r="E17" s="34">
        <v>20255</v>
      </c>
      <c r="F17" s="34">
        <v>20255</v>
      </c>
      <c r="G17" s="30">
        <f t="shared" si="5"/>
        <v>100</v>
      </c>
      <c r="H17" s="33"/>
      <c r="I17" s="33"/>
    </row>
    <row r="18" spans="1:9">
      <c r="A18" s="11" t="s">
        <v>12</v>
      </c>
      <c r="B18" s="17" t="s">
        <v>16</v>
      </c>
      <c r="C18" s="33">
        <v>34058</v>
      </c>
      <c r="D18" s="33">
        <v>34058</v>
      </c>
      <c r="E18" s="34">
        <v>17146.099999999999</v>
      </c>
      <c r="F18" s="34">
        <v>17146.099999999999</v>
      </c>
      <c r="G18" s="30">
        <f t="shared" si="5"/>
        <v>100</v>
      </c>
      <c r="H18" s="33">
        <v>34150</v>
      </c>
      <c r="I18" s="33"/>
    </row>
    <row r="19" spans="1:9">
      <c r="A19" s="15" t="s">
        <v>5</v>
      </c>
      <c r="B19" s="19" t="s">
        <v>28</v>
      </c>
      <c r="C19" s="28">
        <v>756118</v>
      </c>
      <c r="D19" s="28">
        <v>748613</v>
      </c>
      <c r="E19" s="29">
        <v>383086</v>
      </c>
      <c r="F19" s="29">
        <v>383086</v>
      </c>
      <c r="G19" s="30">
        <f t="shared" si="5"/>
        <v>100</v>
      </c>
      <c r="H19" s="28">
        <v>760715</v>
      </c>
      <c r="I19" s="28">
        <v>797442</v>
      </c>
    </row>
    <row r="20" spans="1:9" ht="47.25">
      <c r="A20" s="15" t="s">
        <v>6</v>
      </c>
      <c r="B20" s="20" t="s">
        <v>29</v>
      </c>
      <c r="C20" s="28">
        <v>42698</v>
      </c>
      <c r="D20" s="28">
        <v>52629</v>
      </c>
      <c r="E20" s="29">
        <v>24653</v>
      </c>
      <c r="F20" s="29">
        <v>24650.116000000002</v>
      </c>
      <c r="G20" s="30">
        <f t="shared" si="5"/>
        <v>99.988301626576899</v>
      </c>
      <c r="H20" s="28">
        <v>42811</v>
      </c>
      <c r="I20" s="28">
        <v>44563</v>
      </c>
    </row>
    <row r="21" spans="1:9" ht="78.75">
      <c r="A21" s="15" t="s">
        <v>7</v>
      </c>
      <c r="B21" s="20" t="s">
        <v>30</v>
      </c>
      <c r="C21" s="28">
        <v>557028</v>
      </c>
      <c r="D21" s="28">
        <v>515641</v>
      </c>
      <c r="E21" s="29">
        <v>151988</v>
      </c>
      <c r="F21" s="29">
        <v>151987.019</v>
      </c>
      <c r="G21" s="30">
        <v>0</v>
      </c>
      <c r="H21" s="28">
        <v>313210</v>
      </c>
      <c r="I21" s="28">
        <v>325739</v>
      </c>
    </row>
    <row r="22" spans="1:9">
      <c r="A22" s="11" t="s">
        <v>12</v>
      </c>
      <c r="B22" s="14" t="s">
        <v>13</v>
      </c>
      <c r="C22" s="33">
        <v>258733</v>
      </c>
      <c r="D22" s="33">
        <v>217346</v>
      </c>
      <c r="E22" s="34">
        <v>0</v>
      </c>
      <c r="F22" s="34">
        <v>0</v>
      </c>
      <c r="G22" s="30">
        <v>0</v>
      </c>
      <c r="H22" s="33"/>
      <c r="I22" s="33"/>
    </row>
    <row r="23" spans="1:9" ht="47.25">
      <c r="A23" s="15" t="s">
        <v>8</v>
      </c>
      <c r="B23" s="16" t="s">
        <v>31</v>
      </c>
      <c r="C23" s="28">
        <v>7234</v>
      </c>
      <c r="D23" s="28">
        <v>34272</v>
      </c>
      <c r="E23" s="29">
        <v>12881</v>
      </c>
      <c r="F23" s="29">
        <v>12878.96</v>
      </c>
      <c r="G23" s="30">
        <f t="shared" si="5"/>
        <v>99.984162720285681</v>
      </c>
      <c r="H23" s="28">
        <v>7596</v>
      </c>
      <c r="I23" s="28">
        <v>7900</v>
      </c>
    </row>
    <row r="24" spans="1:9" ht="31.5">
      <c r="A24" s="15" t="s">
        <v>17</v>
      </c>
      <c r="B24" s="18" t="s">
        <v>32</v>
      </c>
      <c r="C24" s="28">
        <v>1200</v>
      </c>
      <c r="D24" s="28">
        <v>1200</v>
      </c>
      <c r="E24" s="29">
        <v>0</v>
      </c>
      <c r="F24" s="29">
        <v>0</v>
      </c>
      <c r="G24" s="30">
        <v>0</v>
      </c>
      <c r="H24" s="28"/>
      <c r="I24" s="28"/>
    </row>
    <row r="25" spans="1:9" ht="78.75">
      <c r="A25" s="15" t="s">
        <v>9</v>
      </c>
      <c r="B25" s="16" t="s">
        <v>33</v>
      </c>
      <c r="C25" s="28">
        <v>124477</v>
      </c>
      <c r="D25" s="28">
        <v>124477</v>
      </c>
      <c r="E25" s="29">
        <v>66485</v>
      </c>
      <c r="F25" s="29">
        <v>66485</v>
      </c>
      <c r="G25" s="30">
        <f t="shared" si="5"/>
        <v>100</v>
      </c>
      <c r="H25" s="28">
        <v>130701</v>
      </c>
      <c r="I25" s="28">
        <v>135929</v>
      </c>
    </row>
    <row r="26" spans="1:9" ht="78.75">
      <c r="A26" s="15" t="s">
        <v>10</v>
      </c>
      <c r="B26" s="20" t="s">
        <v>34</v>
      </c>
      <c r="C26" s="28">
        <v>2533</v>
      </c>
      <c r="D26" s="28">
        <v>2533</v>
      </c>
      <c r="E26" s="29">
        <v>1268</v>
      </c>
      <c r="F26" s="29">
        <v>1266.625</v>
      </c>
      <c r="G26" s="30">
        <f t="shared" si="5"/>
        <v>99.891561514195587</v>
      </c>
      <c r="H26" s="28">
        <v>2659</v>
      </c>
      <c r="I26" s="28">
        <v>2765</v>
      </c>
    </row>
    <row r="27" spans="1:9">
      <c r="A27" s="3" t="s">
        <v>44</v>
      </c>
      <c r="B27" s="4" t="s">
        <v>46</v>
      </c>
      <c r="C27" s="28"/>
      <c r="D27" s="28">
        <v>0</v>
      </c>
      <c r="E27" s="29">
        <v>0</v>
      </c>
      <c r="F27" s="29">
        <v>0</v>
      </c>
      <c r="G27" s="30">
        <v>0</v>
      </c>
      <c r="H27" s="28"/>
      <c r="I27" s="28"/>
    </row>
    <row r="28" spans="1:9" ht="47.25">
      <c r="A28" s="21" t="s">
        <v>18</v>
      </c>
      <c r="B28" s="22" t="s">
        <v>35</v>
      </c>
      <c r="C28" s="28">
        <v>825652</v>
      </c>
      <c r="D28" s="28">
        <v>1143474</v>
      </c>
      <c r="E28" s="29">
        <v>136935.70000000001</v>
      </c>
      <c r="F28" s="29">
        <v>136925.94</v>
      </c>
      <c r="G28" s="30">
        <f t="shared" si="5"/>
        <v>99.992872567197594</v>
      </c>
      <c r="H28" s="28"/>
      <c r="I28" s="28"/>
    </row>
    <row r="29" spans="1:9">
      <c r="A29" s="11" t="s">
        <v>12</v>
      </c>
      <c r="B29" s="14" t="s">
        <v>13</v>
      </c>
      <c r="C29" s="33">
        <f>13780+231861+50508+64252+50000</f>
        <v>410401</v>
      </c>
      <c r="D29" s="33">
        <v>709053</v>
      </c>
      <c r="E29" s="34">
        <v>75458</v>
      </c>
      <c r="F29" s="34">
        <v>75457.2</v>
      </c>
      <c r="G29" s="30">
        <f t="shared" si="5"/>
        <v>99.99893980757507</v>
      </c>
      <c r="H29" s="33"/>
      <c r="I29" s="33"/>
    </row>
    <row r="30" spans="1:9">
      <c r="A30" s="11" t="s">
        <v>12</v>
      </c>
      <c r="B30" s="17" t="s">
        <v>16</v>
      </c>
      <c r="C30" s="33">
        <v>94736</v>
      </c>
      <c r="D30" s="33">
        <v>94736</v>
      </c>
      <c r="E30" s="34">
        <v>19936</v>
      </c>
      <c r="F30" s="34">
        <v>19936</v>
      </c>
      <c r="G30" s="30">
        <f t="shared" si="5"/>
        <v>100</v>
      </c>
      <c r="H30" s="33"/>
      <c r="I30" s="28"/>
    </row>
    <row r="31" spans="1:9" ht="31.5">
      <c r="A31" s="15" t="s">
        <v>15</v>
      </c>
      <c r="B31" s="20" t="s">
        <v>36</v>
      </c>
      <c r="C31" s="28">
        <v>15247</v>
      </c>
      <c r="D31" s="28">
        <v>15118</v>
      </c>
      <c r="E31" s="29">
        <v>8166</v>
      </c>
      <c r="F31" s="29">
        <v>8166</v>
      </c>
      <c r="G31" s="30">
        <f t="shared" si="5"/>
        <v>100</v>
      </c>
      <c r="H31" s="28">
        <v>15476</v>
      </c>
      <c r="I31" s="28">
        <v>16195</v>
      </c>
    </row>
    <row r="32" spans="1:9" ht="94.5">
      <c r="A32" s="15" t="s">
        <v>11</v>
      </c>
      <c r="B32" s="22" t="s">
        <v>37</v>
      </c>
      <c r="C32" s="28">
        <v>3568</v>
      </c>
      <c r="D32" s="28">
        <v>3568</v>
      </c>
      <c r="E32" s="29">
        <v>0</v>
      </c>
      <c r="F32" s="29">
        <v>0</v>
      </c>
      <c r="G32" s="30">
        <v>0</v>
      </c>
      <c r="H32" s="28">
        <v>3568</v>
      </c>
      <c r="I32" s="28">
        <v>3568</v>
      </c>
    </row>
    <row r="33" spans="1:9" ht="30">
      <c r="A33" s="1" t="s">
        <v>43</v>
      </c>
      <c r="B33" s="2" t="s">
        <v>47</v>
      </c>
      <c r="C33" s="28"/>
      <c r="D33" s="28">
        <v>13791</v>
      </c>
      <c r="E33" s="29">
        <v>0</v>
      </c>
      <c r="F33" s="29">
        <v>0</v>
      </c>
      <c r="G33" s="30">
        <v>0</v>
      </c>
      <c r="H33" s="28"/>
      <c r="I33" s="28"/>
    </row>
    <row r="34" spans="1:9">
      <c r="C34" s="23"/>
      <c r="D34" s="23"/>
      <c r="E34" s="23"/>
      <c r="F34" s="23"/>
      <c r="G34" s="23"/>
      <c r="H34" s="23"/>
      <c r="I34" s="23"/>
    </row>
  </sheetData>
  <mergeCells count="9">
    <mergeCell ref="A4:A6"/>
    <mergeCell ref="H1:I1"/>
    <mergeCell ref="B2:I2"/>
    <mergeCell ref="H3:I3"/>
    <mergeCell ref="C4:I4"/>
    <mergeCell ref="C5:G5"/>
    <mergeCell ref="H5:H6"/>
    <mergeCell ref="I5:I6"/>
    <mergeCell ref="B4:B6"/>
  </mergeCells>
  <pageMargins left="0" right="0" top="0" bottom="0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2018-07-13T04:07:32Z</dcterms:modified>
</cp:coreProperties>
</file>