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каз" sheetId="5" r:id="rId1"/>
  </sheets>
  <calcPr calcId="145621"/>
</workbook>
</file>

<file path=xl/calcChain.xml><?xml version="1.0" encoding="utf-8"?>
<calcChain xmlns="http://schemas.openxmlformats.org/spreadsheetml/2006/main">
  <c r="E9" i="5" l="1"/>
  <c r="F9" i="5"/>
  <c r="D9" i="5"/>
  <c r="E34" i="5" l="1"/>
  <c r="F33" i="5"/>
  <c r="E33" i="5"/>
  <c r="F32" i="5"/>
  <c r="E32" i="5"/>
  <c r="F31" i="5"/>
  <c r="E31" i="5"/>
  <c r="F30" i="5"/>
  <c r="G30" i="5" s="1"/>
  <c r="G29" i="5"/>
  <c r="E29" i="5"/>
  <c r="C29" i="5"/>
  <c r="E28" i="5"/>
  <c r="G28" i="5" s="1"/>
  <c r="E27" i="5"/>
  <c r="G27" i="5" s="1"/>
  <c r="G26" i="5"/>
  <c r="E26" i="5"/>
  <c r="F25" i="5"/>
  <c r="G25" i="5" s="1"/>
  <c r="E25" i="5"/>
  <c r="F24" i="5"/>
  <c r="E24" i="5"/>
  <c r="G23" i="5"/>
  <c r="E23" i="5"/>
  <c r="F22" i="5"/>
  <c r="G22" i="5" s="1"/>
  <c r="E22" i="5"/>
  <c r="E21" i="5"/>
  <c r="G21" i="5" s="1"/>
  <c r="E20" i="5"/>
  <c r="G20" i="5" s="1"/>
  <c r="E19" i="5"/>
  <c r="G19" i="5" s="1"/>
  <c r="F18" i="5"/>
  <c r="E18" i="5"/>
  <c r="F17" i="5"/>
  <c r="E17" i="5"/>
  <c r="C17" i="5"/>
  <c r="E16" i="5"/>
  <c r="G16" i="5" s="1"/>
  <c r="F15" i="5"/>
  <c r="F8" i="5" s="1"/>
  <c r="G8" i="5" s="1"/>
  <c r="E15" i="5"/>
  <c r="F14" i="5"/>
  <c r="E14" i="5"/>
  <c r="D14" i="5"/>
  <c r="C14" i="5"/>
  <c r="F13" i="5"/>
  <c r="E13" i="5"/>
  <c r="C13" i="5"/>
  <c r="E12" i="5"/>
  <c r="G12" i="5" s="1"/>
  <c r="F11" i="5"/>
  <c r="E11" i="5"/>
  <c r="E10" i="5"/>
  <c r="D10" i="5"/>
  <c r="C10" i="5"/>
  <c r="C9" i="5"/>
  <c r="E8" i="5"/>
  <c r="D8" i="5"/>
  <c r="C8" i="5"/>
  <c r="D7" i="5"/>
  <c r="C7" i="5"/>
  <c r="E7" i="5" l="1"/>
  <c r="G11" i="5"/>
  <c r="G13" i="5"/>
  <c r="G14" i="5"/>
  <c r="G15" i="5"/>
  <c r="G17" i="5"/>
  <c r="G18" i="5"/>
  <c r="G31" i="5"/>
  <c r="G32" i="5"/>
  <c r="G33" i="5"/>
  <c r="F7" i="5"/>
  <c r="F10" i="5"/>
  <c r="G9" i="5" l="1"/>
  <c r="G10" i="5"/>
  <c r="G7" i="5"/>
</calcChain>
</file>

<file path=xl/sharedStrings.xml><?xml version="1.0" encoding="utf-8"?>
<sst xmlns="http://schemas.openxmlformats.org/spreadsheetml/2006/main" count="65" uniqueCount="52">
  <si>
    <t>04.1.464.009.000</t>
  </si>
  <si>
    <t>За счет средств местного бюджета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</si>
  <si>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</si>
  <si>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</si>
  <si>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</si>
  <si>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</si>
  <si>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</si>
  <si>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</si>
  <si>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</si>
  <si>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</si>
  <si>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</si>
  <si>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</si>
  <si>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в т.ч.</t>
  </si>
  <si>
    <t>трансферты из областного бюджета</t>
  </si>
  <si>
    <t>04.2.464.003.011</t>
  </si>
  <si>
    <t>06.1.464.030.000</t>
  </si>
  <si>
    <t xml:space="preserve"> трансферты общего характера</t>
  </si>
  <si>
    <t>04.9.464.012.000</t>
  </si>
  <si>
    <t>04.9.464.067.000</t>
  </si>
  <si>
    <t>2018 жыл</t>
  </si>
  <si>
    <t>Атауы</t>
  </si>
  <si>
    <t>Мектепке дейінгі тәрбие мен оқыту ұйымдарының қызметін қамтамасыз ету</t>
  </si>
  <si>
    <t>Мектепке дейінгі білім беру ұйымдарында мемлекеттік білім беру тапсырысын іске асыруға</t>
  </si>
  <si>
    <t>Жалпы білім беру</t>
  </si>
  <si>
    <t>Республикалық бюджеттен берілетін трансферттер есебiнен</t>
  </si>
  <si>
    <t>Жергілікті бюджет қаражаты есебінен</t>
  </si>
  <si>
    <t>Балаларға  қосымша білім беру</t>
  </si>
  <si>
    <t>Жергілікті деңгейде білім беру саласындағы мемлекеттік саясатты іске асыру жөніндегі қызметтер</t>
  </si>
  <si>
    <t>Ауданның (областык маңызы бар қаланың) мемлекеттік білім беру мекемелер үшін оқулықтар мен оқу-әдiстемелiк кешендерді сатып алу және жеткізу</t>
  </si>
  <si>
    <t>Аудандық (қалалалық) ауқымдағы мектеп олимпиадаларын және мектептен тыс іс-шараларды өткiзу</t>
  </si>
  <si>
    <t>Мемлекеттік органның күрделі шығыстары</t>
  </si>
  <si>
    <t>Жетім баланы (жетім балаларды) және ата-аналарының қамқорынсыз қалған баланы (балаларды) күтіп-ұстауға қамқоршыларға (қорғаншыларға) ай сайынға ақшалай қаражат төлемі</t>
  </si>
  <si>
    <t>Жетім баланы (жетім балаларды) және ата-анасының қамқорлығынсыз қалған баланы (балаларды) асырап алғаны үшін Қазақстан азаматтарына біржолғы ақша қаражатын төлеуге арналған төлемдер</t>
  </si>
  <si>
    <t>Ведомстволық бағыныстағы мемлекеттік мекемелерінің және ұйымдарының күрделі шығыстары</t>
  </si>
  <si>
    <t xml:space="preserve">Патронат тәрбиешілерге берілген баланы (балаларды) асырап бағу </t>
  </si>
  <si>
    <t xml:space="preserve">Жергілікті өкілді органдардың шешімі бойынша білім беру ұйымдарының күндізгі оқу нысанында оқитындар  мен тәрбиеленушілерді қоғамдық көлікте (таксиден басқа) жеңілдікпен жол жүру түрінде әлеуметтік қолдау </t>
  </si>
  <si>
    <t>Трансферты из областного бюджета</t>
  </si>
  <si>
    <t>Жоспарлы кезең</t>
  </si>
  <si>
    <t>Коді</t>
  </si>
  <si>
    <t>Әкімші бойынша жалпы</t>
  </si>
  <si>
    <t>04.4.464.113.000</t>
  </si>
  <si>
    <t>04.9.464.023.000</t>
  </si>
  <si>
    <t xml:space="preserve">2018 жылдың бюджеті «Павлодар қаласының білім беру бөлімі» ММ 
 </t>
  </si>
  <si>
    <t>Методикалық жұмыс</t>
  </si>
  <si>
    <t>Жергілікті бюджеттен берілетін нысаналы ағымдағы трансферттер</t>
  </si>
  <si>
    <t>бекітілген бюджет</t>
  </si>
  <si>
    <t>нақтыланған бюджет</t>
  </si>
  <si>
    <t>жоспардың орындалуы, %</t>
  </si>
  <si>
    <t>04.2.464.068.000</t>
  </si>
  <si>
    <t>Халықтың компьютерлiк сауаттылығын қамтамасыз ету</t>
  </si>
  <si>
    <t>ағымдағы жылдын жоспары 1.01.2019г.</t>
  </si>
  <si>
    <t>кассаның орындалуы 1.01.2019г.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</si>
</sst>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 KK EK"/>
      <family val="1"/>
      <charset val="204"/>
    </font>
    <font>
      <sz val="11"/>
      <color theme="1"/>
      <name val="Times New Roman KK EK"/>
      <family val="1"/>
      <charset val="204"/>
    </font>
    <font>
      <b/>
      <sz val="12"/>
      <color theme="1"/>
      <name val="Times New Roman KK EK"/>
      <family val="1"/>
      <charset val="204"/>
    </font>
    <font>
      <i/>
      <sz val="11"/>
      <color theme="1"/>
      <name val="Times New Roman KK EK"/>
      <family val="1"/>
      <charset val="204"/>
    </font>
    <font>
      <i/>
      <sz val="11"/>
      <color rgb="FF000000"/>
      <name val="Times New Roman KK EK"/>
      <family val="1"/>
      <charset val="204"/>
    </font>
    <font>
      <i/>
      <sz val="11"/>
      <name val="Times New Roman KK EK"/>
      <family val="1"/>
      <charset val="204"/>
    </font>
    <font>
      <sz val="12"/>
      <color rgb="FF000000"/>
      <name val="Times New Roman KK EK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 KK EK"/>
      <family val="1"/>
      <charset val="204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38">
    <xf numFmtId="0" fontId="0" fillId="0" borderId="0" xfId="0"/>
    <xf numFmtId="0" fontId="17" fillId="0" borderId="4" xfId="0" applyFont="1" applyFill="1" applyBorder="1" applyAlignment="1">
      <alignment horizontal="center" vertical="top" wrapText="1" readingOrder="1"/>
    </xf>
    <xf numFmtId="0" fontId="17" fillId="0" borderId="5" xfId="0" applyFont="1" applyFill="1" applyBorder="1" applyAlignment="1">
      <alignment horizontal="left" vertical="top" wrapText="1" readingOrder="1"/>
    </xf>
    <xf numFmtId="0" fontId="17" fillId="0" borderId="4" xfId="0" applyFont="1" applyFill="1" applyBorder="1" applyAlignment="1">
      <alignment horizontal="left" vertical="top" wrapText="1" readingOrder="1"/>
    </xf>
    <xf numFmtId="0" fontId="17" fillId="0" borderId="6" xfId="0" applyFont="1" applyFill="1" applyBorder="1" applyAlignment="1">
      <alignment horizontal="left" vertical="top" wrapText="1" readingOrder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1" quotePrefix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I11" sqref="I11"/>
    </sheetView>
  </sheetViews>
  <sheetFormatPr defaultColWidth="8.85546875" defaultRowHeight="15.75"/>
  <cols>
    <col min="1" max="1" width="17" style="6" customWidth="1"/>
    <col min="2" max="2" width="43.42578125" style="6" customWidth="1"/>
    <col min="3" max="3" width="14.5703125" style="6" customWidth="1"/>
    <col min="4" max="4" width="13.7109375" style="6" customWidth="1"/>
    <col min="5" max="5" width="14" style="6" customWidth="1"/>
    <col min="6" max="6" width="14.28515625" style="6" customWidth="1"/>
    <col min="7" max="7" width="11.5703125" style="6" customWidth="1"/>
    <col min="8" max="16384" width="8.85546875" style="6"/>
  </cols>
  <sheetData>
    <row r="1" spans="1:7">
      <c r="A1" s="5"/>
      <c r="B1" s="5"/>
      <c r="C1" s="5"/>
      <c r="D1" s="5"/>
      <c r="E1" s="5"/>
      <c r="F1" s="5"/>
      <c r="G1" s="5"/>
    </row>
    <row r="2" spans="1:7" ht="26.25" customHeight="1">
      <c r="A2" s="5"/>
      <c r="B2" s="26" t="s">
        <v>42</v>
      </c>
      <c r="C2" s="26"/>
      <c r="D2" s="26"/>
      <c r="E2" s="26"/>
      <c r="F2" s="26"/>
      <c r="G2" s="26"/>
    </row>
    <row r="3" spans="1:7" ht="20.25" customHeight="1">
      <c r="A3" s="5"/>
      <c r="B3" s="7"/>
      <c r="C3" s="7"/>
      <c r="D3" s="7"/>
      <c r="E3" s="7"/>
      <c r="F3" s="7"/>
      <c r="G3" s="7"/>
    </row>
    <row r="4" spans="1:7" ht="19.5" customHeight="1">
      <c r="A4" s="23" t="s">
        <v>38</v>
      </c>
      <c r="B4" s="23" t="s">
        <v>20</v>
      </c>
      <c r="C4" s="27" t="s">
        <v>37</v>
      </c>
      <c r="D4" s="27"/>
      <c r="E4" s="27"/>
      <c r="F4" s="27"/>
      <c r="G4" s="27"/>
    </row>
    <row r="5" spans="1:7" ht="13.5" customHeight="1">
      <c r="A5" s="24"/>
      <c r="B5" s="24"/>
      <c r="C5" s="28" t="s">
        <v>19</v>
      </c>
      <c r="D5" s="29"/>
      <c r="E5" s="29"/>
      <c r="F5" s="29"/>
      <c r="G5" s="30"/>
    </row>
    <row r="6" spans="1:7" ht="67.5" customHeight="1">
      <c r="A6" s="25"/>
      <c r="B6" s="25"/>
      <c r="C6" s="9" t="s">
        <v>45</v>
      </c>
      <c r="D6" s="9" t="s">
        <v>46</v>
      </c>
      <c r="E6" s="9" t="s">
        <v>50</v>
      </c>
      <c r="F6" s="9" t="s">
        <v>51</v>
      </c>
      <c r="G6" s="9" t="s">
        <v>47</v>
      </c>
    </row>
    <row r="7" spans="1:7">
      <c r="A7" s="8"/>
      <c r="B7" s="10" t="s">
        <v>39</v>
      </c>
      <c r="C7" s="31">
        <f>C11+C12+C14+C19+C20+C21+C23+C24+C25+C26+C28+C31+C32</f>
        <v>14750424</v>
      </c>
      <c r="D7" s="31">
        <f>D11+D12+D14+D19+D20+D21+D23+D24+D25+D26+D28+D31+D32+D27+D33+D34</f>
        <v>15547096</v>
      </c>
      <c r="E7" s="31">
        <f t="shared" ref="E7:F7" si="0">E11+E12+E14+E19+E20+E21+E23+E24+E25+E26+E28+E31+E32+E27+E33+E34</f>
        <v>15547096</v>
      </c>
      <c r="F7" s="31">
        <f t="shared" si="0"/>
        <v>15546961.5</v>
      </c>
      <c r="G7" s="31">
        <f t="shared" ref="G7:G10" si="1">F7/E7*100</f>
        <v>99.999134886669509</v>
      </c>
    </row>
    <row r="8" spans="1:7" s="13" customFormat="1" ht="31.5">
      <c r="A8" s="11" t="s">
        <v>12</v>
      </c>
      <c r="B8" s="12" t="s">
        <v>24</v>
      </c>
      <c r="C8" s="32">
        <f>C15</f>
        <v>60786</v>
      </c>
      <c r="D8" s="32">
        <f>D15</f>
        <v>611314</v>
      </c>
      <c r="E8" s="32">
        <f>E15</f>
        <v>611314</v>
      </c>
      <c r="F8" s="32">
        <f>F15</f>
        <v>611314</v>
      </c>
      <c r="G8" s="31">
        <f t="shared" si="1"/>
        <v>100</v>
      </c>
    </row>
    <row r="9" spans="1:7">
      <c r="A9" s="11" t="s">
        <v>12</v>
      </c>
      <c r="B9" s="14" t="s">
        <v>1</v>
      </c>
      <c r="C9" s="32">
        <f>C11+C12+C16+C19+C20+C21+C23+C24+C25+C26+C28+C31+C32</f>
        <v>14689638</v>
      </c>
      <c r="D9" s="32">
        <f>D7-D8-D10</f>
        <v>14069485</v>
      </c>
      <c r="E9" s="32">
        <f t="shared" ref="E9:F9" si="2">E7-E8-E10</f>
        <v>14069485</v>
      </c>
      <c r="F9" s="32">
        <f t="shared" si="2"/>
        <v>14069468.800000001</v>
      </c>
      <c r="G9" s="31">
        <f t="shared" si="1"/>
        <v>99.999884857192725</v>
      </c>
    </row>
    <row r="10" spans="1:7">
      <c r="A10" s="11" t="s">
        <v>12</v>
      </c>
      <c r="B10" s="14" t="s">
        <v>36</v>
      </c>
      <c r="C10" s="32">
        <f>C17+C22+C29</f>
        <v>703385</v>
      </c>
      <c r="D10" s="32">
        <f>D17+D22+D29</f>
        <v>866297</v>
      </c>
      <c r="E10" s="32">
        <f>E17+E22+E29</f>
        <v>866297</v>
      </c>
      <c r="F10" s="32">
        <f>F17+F22+F29</f>
        <v>866178.7</v>
      </c>
      <c r="G10" s="31">
        <f t="shared" si="1"/>
        <v>99.986344175265515</v>
      </c>
    </row>
    <row r="11" spans="1:7" ht="31.5">
      <c r="A11" s="15" t="s">
        <v>0</v>
      </c>
      <c r="B11" s="16" t="s">
        <v>21</v>
      </c>
      <c r="C11" s="33">
        <v>2882541</v>
      </c>
      <c r="D11" s="33">
        <v>2892039</v>
      </c>
      <c r="E11" s="33">
        <f>D11</f>
        <v>2892039</v>
      </c>
      <c r="F11" s="33">
        <f>D11</f>
        <v>2892039</v>
      </c>
      <c r="G11" s="34">
        <f>F11/E11*100</f>
        <v>100</v>
      </c>
    </row>
    <row r="12" spans="1:7" ht="47.25">
      <c r="A12" s="15" t="s">
        <v>2</v>
      </c>
      <c r="B12" s="16" t="s">
        <v>22</v>
      </c>
      <c r="C12" s="33">
        <v>1890274</v>
      </c>
      <c r="D12" s="33">
        <v>1830274</v>
      </c>
      <c r="E12" s="33">
        <f t="shared" ref="E12:E34" si="3">D12</f>
        <v>1830274</v>
      </c>
      <c r="F12" s="33">
        <v>1830273.4</v>
      </c>
      <c r="G12" s="34">
        <f t="shared" ref="G12:G33" si="4">F12/E12*100</f>
        <v>99.999967218023087</v>
      </c>
    </row>
    <row r="13" spans="1:7">
      <c r="A13" s="11" t="s">
        <v>12</v>
      </c>
      <c r="B13" s="17" t="s">
        <v>16</v>
      </c>
      <c r="C13" s="35">
        <f>1787992-45547-19403</f>
        <v>1723042</v>
      </c>
      <c r="D13" s="35">
        <v>1723042</v>
      </c>
      <c r="E13" s="33">
        <f t="shared" si="3"/>
        <v>1723042</v>
      </c>
      <c r="F13" s="33">
        <f t="shared" ref="F13:F33" si="5">D13</f>
        <v>1723042</v>
      </c>
      <c r="G13" s="34">
        <f t="shared" si="4"/>
        <v>100</v>
      </c>
    </row>
    <row r="14" spans="1:7">
      <c r="A14" s="15" t="s">
        <v>3</v>
      </c>
      <c r="B14" s="18" t="s">
        <v>23</v>
      </c>
      <c r="C14" s="33">
        <f>C15+C16</f>
        <v>7641854</v>
      </c>
      <c r="D14" s="33">
        <f>D15+D16</f>
        <v>8255820</v>
      </c>
      <c r="E14" s="33">
        <f t="shared" ref="E14:F14" si="6">E15+E16</f>
        <v>8255820</v>
      </c>
      <c r="F14" s="33">
        <f t="shared" si="6"/>
        <v>8255810.5999999996</v>
      </c>
      <c r="G14" s="34">
        <f t="shared" si="4"/>
        <v>99.999886140928453</v>
      </c>
    </row>
    <row r="15" spans="1:7" ht="31.5">
      <c r="A15" s="15" t="s">
        <v>14</v>
      </c>
      <c r="B15" s="16" t="s">
        <v>24</v>
      </c>
      <c r="C15" s="33">
        <v>60786</v>
      </c>
      <c r="D15" s="33">
        <v>611314</v>
      </c>
      <c r="E15" s="33">
        <f t="shared" si="3"/>
        <v>611314</v>
      </c>
      <c r="F15" s="33">
        <f t="shared" si="5"/>
        <v>611314</v>
      </c>
      <c r="G15" s="34">
        <f t="shared" si="4"/>
        <v>100</v>
      </c>
    </row>
    <row r="16" spans="1:7">
      <c r="A16" s="15" t="s">
        <v>4</v>
      </c>
      <c r="B16" s="18" t="s">
        <v>25</v>
      </c>
      <c r="C16" s="33">
        <v>7581068</v>
      </c>
      <c r="D16" s="33">
        <v>7644506</v>
      </c>
      <c r="E16" s="33">
        <f t="shared" si="3"/>
        <v>7644506</v>
      </c>
      <c r="F16" s="33">
        <v>7644496.5999999996</v>
      </c>
      <c r="G16" s="34">
        <f t="shared" si="4"/>
        <v>99.999877035873865</v>
      </c>
    </row>
    <row r="17" spans="1:7">
      <c r="A17" s="11" t="s">
        <v>12</v>
      </c>
      <c r="B17" s="14" t="s">
        <v>13</v>
      </c>
      <c r="C17" s="35">
        <f>34251</f>
        <v>34251</v>
      </c>
      <c r="D17" s="35">
        <v>40461</v>
      </c>
      <c r="E17" s="33">
        <f t="shared" si="3"/>
        <v>40461</v>
      </c>
      <c r="F17" s="33">
        <f t="shared" si="5"/>
        <v>40461</v>
      </c>
      <c r="G17" s="34">
        <f t="shared" si="4"/>
        <v>100</v>
      </c>
    </row>
    <row r="18" spans="1:7">
      <c r="A18" s="11" t="s">
        <v>12</v>
      </c>
      <c r="B18" s="17" t="s">
        <v>16</v>
      </c>
      <c r="C18" s="35">
        <v>34058</v>
      </c>
      <c r="D18" s="35">
        <v>34058</v>
      </c>
      <c r="E18" s="33">
        <f t="shared" si="3"/>
        <v>34058</v>
      </c>
      <c r="F18" s="33">
        <f t="shared" si="5"/>
        <v>34058</v>
      </c>
      <c r="G18" s="34">
        <f t="shared" si="4"/>
        <v>100</v>
      </c>
    </row>
    <row r="19" spans="1:7">
      <c r="A19" s="15" t="s">
        <v>5</v>
      </c>
      <c r="B19" s="19" t="s">
        <v>26</v>
      </c>
      <c r="C19" s="33">
        <v>756118</v>
      </c>
      <c r="D19" s="33">
        <v>748613</v>
      </c>
      <c r="E19" s="33">
        <f t="shared" si="3"/>
        <v>748613</v>
      </c>
      <c r="F19" s="33">
        <v>748612.6</v>
      </c>
      <c r="G19" s="34">
        <f t="shared" si="4"/>
        <v>99.999946567852817</v>
      </c>
    </row>
    <row r="20" spans="1:7" ht="47.25">
      <c r="A20" s="15" t="s">
        <v>6</v>
      </c>
      <c r="B20" s="20" t="s">
        <v>27</v>
      </c>
      <c r="C20" s="33">
        <v>42698</v>
      </c>
      <c r="D20" s="33">
        <v>53542</v>
      </c>
      <c r="E20" s="33">
        <f t="shared" si="3"/>
        <v>53542</v>
      </c>
      <c r="F20" s="33">
        <v>53541.8</v>
      </c>
      <c r="G20" s="34">
        <f t="shared" si="4"/>
        <v>99.999626461469504</v>
      </c>
    </row>
    <row r="21" spans="1:7" ht="78.75">
      <c r="A21" s="15" t="s">
        <v>7</v>
      </c>
      <c r="B21" s="20" t="s">
        <v>28</v>
      </c>
      <c r="C21" s="33">
        <v>557028</v>
      </c>
      <c r="D21" s="33">
        <v>537829</v>
      </c>
      <c r="E21" s="33">
        <f t="shared" si="3"/>
        <v>537829</v>
      </c>
      <c r="F21" s="33">
        <v>537828.69999999995</v>
      </c>
      <c r="G21" s="34">
        <f t="shared" si="4"/>
        <v>99.999944220188937</v>
      </c>
    </row>
    <row r="22" spans="1:7">
      <c r="A22" s="11" t="s">
        <v>12</v>
      </c>
      <c r="B22" s="14" t="s">
        <v>13</v>
      </c>
      <c r="C22" s="35">
        <v>258733</v>
      </c>
      <c r="D22" s="35">
        <v>240151</v>
      </c>
      <c r="E22" s="33">
        <f t="shared" si="3"/>
        <v>240151</v>
      </c>
      <c r="F22" s="33">
        <f t="shared" si="5"/>
        <v>240151</v>
      </c>
      <c r="G22" s="34">
        <f t="shared" si="4"/>
        <v>100</v>
      </c>
    </row>
    <row r="23" spans="1:7" ht="47.25">
      <c r="A23" s="15" t="s">
        <v>8</v>
      </c>
      <c r="B23" s="16" t="s">
        <v>29</v>
      </c>
      <c r="C23" s="33">
        <v>7234</v>
      </c>
      <c r="D23" s="33">
        <v>30763</v>
      </c>
      <c r="E23" s="33">
        <f t="shared" si="3"/>
        <v>30763</v>
      </c>
      <c r="F23" s="33">
        <v>30762.9</v>
      </c>
      <c r="G23" s="34">
        <f t="shared" si="4"/>
        <v>99.99967493417418</v>
      </c>
    </row>
    <row r="24" spans="1:7" ht="31.5">
      <c r="A24" s="15" t="s">
        <v>17</v>
      </c>
      <c r="B24" s="18" t="s">
        <v>30</v>
      </c>
      <c r="C24" s="33">
        <v>1200</v>
      </c>
      <c r="D24" s="33">
        <v>1200</v>
      </c>
      <c r="E24" s="33">
        <f t="shared" si="3"/>
        <v>1200</v>
      </c>
      <c r="F24" s="33">
        <f t="shared" si="5"/>
        <v>1200</v>
      </c>
      <c r="G24" s="34">
        <v>0</v>
      </c>
    </row>
    <row r="25" spans="1:7" ht="78.75">
      <c r="A25" s="15" t="s">
        <v>9</v>
      </c>
      <c r="B25" s="16" t="s">
        <v>31</v>
      </c>
      <c r="C25" s="33">
        <v>124477</v>
      </c>
      <c r="D25" s="33">
        <v>131692</v>
      </c>
      <c r="E25" s="33">
        <f t="shared" si="3"/>
        <v>131692</v>
      </c>
      <c r="F25" s="33">
        <f t="shared" si="5"/>
        <v>131692</v>
      </c>
      <c r="G25" s="34">
        <f t="shared" si="4"/>
        <v>100</v>
      </c>
    </row>
    <row r="26" spans="1:7" ht="78.75">
      <c r="A26" s="15" t="s">
        <v>10</v>
      </c>
      <c r="B26" s="20" t="s">
        <v>32</v>
      </c>
      <c r="C26" s="33">
        <v>2533</v>
      </c>
      <c r="D26" s="33">
        <v>2533</v>
      </c>
      <c r="E26" s="33">
        <f t="shared" si="3"/>
        <v>2533</v>
      </c>
      <c r="F26" s="33">
        <v>2533</v>
      </c>
      <c r="G26" s="34">
        <f t="shared" si="4"/>
        <v>100</v>
      </c>
    </row>
    <row r="27" spans="1:7">
      <c r="A27" s="3" t="s">
        <v>41</v>
      </c>
      <c r="B27" s="4" t="s">
        <v>43</v>
      </c>
      <c r="C27" s="33"/>
      <c r="D27" s="33">
        <v>14301</v>
      </c>
      <c r="E27" s="33">
        <f t="shared" si="3"/>
        <v>14301</v>
      </c>
      <c r="F27" s="33">
        <v>14300.9</v>
      </c>
      <c r="G27" s="34">
        <f t="shared" si="4"/>
        <v>99.999300748199431</v>
      </c>
    </row>
    <row r="28" spans="1:7" ht="47.25">
      <c r="A28" s="21" t="s">
        <v>18</v>
      </c>
      <c r="B28" s="22" t="s">
        <v>33</v>
      </c>
      <c r="C28" s="33">
        <v>825652</v>
      </c>
      <c r="D28" s="33">
        <v>1011469</v>
      </c>
      <c r="E28" s="33">
        <f t="shared" si="3"/>
        <v>1011469</v>
      </c>
      <c r="F28" s="33">
        <v>1011345.7</v>
      </c>
      <c r="G28" s="34">
        <f t="shared" si="4"/>
        <v>99.987809809297161</v>
      </c>
    </row>
    <row r="29" spans="1:7">
      <c r="A29" s="11" t="s">
        <v>12</v>
      </c>
      <c r="B29" s="14" t="s">
        <v>13</v>
      </c>
      <c r="C29" s="35">
        <f>13780+231861+50508+64252+50000</f>
        <v>410401</v>
      </c>
      <c r="D29" s="35">
        <v>585685</v>
      </c>
      <c r="E29" s="33">
        <f t="shared" si="3"/>
        <v>585685</v>
      </c>
      <c r="F29" s="33">
        <v>585566.69999999995</v>
      </c>
      <c r="G29" s="34">
        <f t="shared" si="4"/>
        <v>99.979801429095843</v>
      </c>
    </row>
    <row r="30" spans="1:7">
      <c r="A30" s="11" t="s">
        <v>12</v>
      </c>
      <c r="B30" s="17" t="s">
        <v>16</v>
      </c>
      <c r="C30" s="35">
        <v>94736</v>
      </c>
      <c r="D30" s="35">
        <v>94736</v>
      </c>
      <c r="E30" s="33">
        <v>94736</v>
      </c>
      <c r="F30" s="33">
        <f t="shared" si="5"/>
        <v>94736</v>
      </c>
      <c r="G30" s="34">
        <f t="shared" si="4"/>
        <v>100</v>
      </c>
    </row>
    <row r="31" spans="1:7" ht="31.5">
      <c r="A31" s="15" t="s">
        <v>15</v>
      </c>
      <c r="B31" s="20" t="s">
        <v>34</v>
      </c>
      <c r="C31" s="33">
        <v>15247</v>
      </c>
      <c r="D31" s="33">
        <v>17572</v>
      </c>
      <c r="E31" s="33">
        <f t="shared" si="3"/>
        <v>17572</v>
      </c>
      <c r="F31" s="33">
        <f t="shared" si="5"/>
        <v>17572</v>
      </c>
      <c r="G31" s="34">
        <f t="shared" si="4"/>
        <v>100</v>
      </c>
    </row>
    <row r="32" spans="1:7" ht="94.5">
      <c r="A32" s="15" t="s">
        <v>11</v>
      </c>
      <c r="B32" s="22" t="s">
        <v>35</v>
      </c>
      <c r="C32" s="33">
        <v>3568</v>
      </c>
      <c r="D32" s="33">
        <v>2169</v>
      </c>
      <c r="E32" s="33">
        <f t="shared" si="3"/>
        <v>2169</v>
      </c>
      <c r="F32" s="33">
        <f t="shared" si="5"/>
        <v>2169</v>
      </c>
      <c r="G32" s="34">
        <f t="shared" si="4"/>
        <v>100</v>
      </c>
    </row>
    <row r="33" spans="1:7" ht="30">
      <c r="A33" s="1" t="s">
        <v>40</v>
      </c>
      <c r="B33" s="2" t="s">
        <v>44</v>
      </c>
      <c r="C33" s="36"/>
      <c r="D33" s="36">
        <v>15011</v>
      </c>
      <c r="E33" s="33">
        <f t="shared" si="3"/>
        <v>15011</v>
      </c>
      <c r="F33" s="33">
        <f t="shared" si="5"/>
        <v>15011</v>
      </c>
      <c r="G33" s="37">
        <f t="shared" si="4"/>
        <v>100</v>
      </c>
    </row>
    <row r="34" spans="1:7" ht="30">
      <c r="A34" s="1" t="s">
        <v>48</v>
      </c>
      <c r="B34" s="2" t="s">
        <v>49</v>
      </c>
      <c r="C34" s="36"/>
      <c r="D34" s="36">
        <v>2269</v>
      </c>
      <c r="E34" s="33">
        <f t="shared" si="3"/>
        <v>2269</v>
      </c>
      <c r="F34" s="33">
        <v>2268.9</v>
      </c>
      <c r="G34" s="37">
        <v>0</v>
      </c>
    </row>
  </sheetData>
  <mergeCells count="5">
    <mergeCell ref="A4:A6"/>
    <mergeCell ref="B2:G2"/>
    <mergeCell ref="C4:G4"/>
    <mergeCell ref="C5:G5"/>
    <mergeCell ref="B4:B6"/>
  </mergeCells>
  <pageMargins left="0" right="0" top="0" bottom="0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2019-02-13T11:00:13Z</dcterms:modified>
</cp:coreProperties>
</file>