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120" windowWidth="19425" windowHeight="10905" activeTab="3"/>
  </bookViews>
  <sheets>
    <sheet name="1 квартал 2019" sheetId="1" r:id="rId1"/>
    <sheet name="ТиПО" sheetId="3" state="hidden" r:id="rId2"/>
    <sheet name="вузы" sheetId="4" state="hidden" r:id="rId3"/>
    <sheet name="апрель 2019" sheetId="6" r:id="rId4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6"/>
  <c r="E24"/>
  <c r="D24"/>
  <c r="E18"/>
  <c r="D18"/>
  <c r="E21"/>
  <c r="D21"/>
  <c r="E20"/>
  <c r="D20"/>
  <c r="E23"/>
  <c r="D23"/>
  <c r="D25"/>
  <c r="E26"/>
  <c r="D26"/>
  <c r="E13"/>
  <c r="D13"/>
  <c r="E15"/>
  <c r="E17"/>
  <c r="D17"/>
  <c r="D15"/>
  <c r="C28"/>
  <c r="C25"/>
  <c r="C24"/>
  <c r="C23"/>
  <c r="C20"/>
  <c r="C17"/>
  <c r="C13"/>
  <c r="C11" s="1"/>
  <c r="D11"/>
  <c r="E23" i="1"/>
  <c r="D23"/>
  <c r="C23"/>
  <c r="E20"/>
  <c r="D20"/>
  <c r="C20"/>
  <c r="E17"/>
  <c r="D17"/>
  <c r="C17"/>
  <c r="D24"/>
  <c r="C24"/>
  <c r="C13"/>
  <c r="C11" s="1"/>
  <c r="C28"/>
  <c r="C25"/>
  <c r="E11"/>
  <c r="D26"/>
  <c r="D25"/>
  <c r="D13"/>
  <c r="D11" s="1"/>
  <c r="E11" i="6" l="1"/>
</calcChain>
</file>

<file path=xl/sharedStrings.xml><?xml version="1.0" encoding="utf-8"?>
<sst xmlns="http://schemas.openxmlformats.org/spreadsheetml/2006/main" count="198" uniqueCount="41">
  <si>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</si>
  <si>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</si>
  <si>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</si>
  <si>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</si>
  <si>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</si>
  <si>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</si>
  <si>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</si>
  <si>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</si>
  <si>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</si>
  <si>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</si>
  <si>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</si>
  <si>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</si>
  <si>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</si>
  <si>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</si>
  <si>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</si>
  <si>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</si>
  <si>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</si>
  <si>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</si>
  <si>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</si>
  <si>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</si>
  <si>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</si>
  <si>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</si>
  <si>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</si>
  <si>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</si>
  <si>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</si>
  <si>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</si>
  <si>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</si>
  <si>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</si>
  <si>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</si>
  <si>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</si>
  <si>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</si>
  <si>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</si>
  <si>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</si>
  <si>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</si>
  <si>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</si>
  <si>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</si>
  <si>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</si>
  <si>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</si>
  <si>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по состоянию на "1" апреля 2019г.</t>
  </si>
  <si>
    <t>ГККП Ясли-сад №25 города Павлодара</t>
  </si>
  <si>
    <t>по состоянию на "1" мая 2019г.</t>
  </si>
</sst>
</file>

<file path=xl/styles.xml><?xml version="1.0" encoding="utf-8"?>
<styleSheet xmlns="http://schemas.openxmlformats.org/spreadsheetml/2006/main">
  <numFmts count="1">
    <numFmt numFmtId="165" formatCode="0.0"/>
  </numFmts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165" fontId="2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opLeftCell="A16" workbookViewId="0">
      <selection activeCell="G23" sqref="G23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19</v>
      </c>
      <c r="B1" s="19"/>
      <c r="C1" s="19"/>
      <c r="D1" s="19"/>
      <c r="E1" s="19"/>
    </row>
    <row r="2" spans="1:5">
      <c r="A2" s="19" t="s">
        <v>38</v>
      </c>
      <c r="B2" s="19"/>
      <c r="C2" s="19"/>
      <c r="D2" s="19"/>
      <c r="E2" s="19"/>
    </row>
    <row r="3" spans="1:5">
      <c r="A3" s="1"/>
    </row>
    <row r="4" spans="1:5">
      <c r="A4" s="22" t="s">
        <v>39</v>
      </c>
      <c r="B4" s="22"/>
      <c r="C4" s="22"/>
      <c r="D4" s="22"/>
      <c r="E4" s="22"/>
    </row>
    <row r="5" spans="1:5" ht="15.75" customHeight="1">
      <c r="A5" s="23" t="s">
        <v>21</v>
      </c>
      <c r="B5" s="23"/>
      <c r="C5" s="23"/>
      <c r="D5" s="23"/>
      <c r="E5" s="23"/>
    </row>
    <row r="6" spans="1:5">
      <c r="A6" s="1"/>
    </row>
    <row r="7" spans="1:5">
      <c r="A7" s="20" t="s">
        <v>0</v>
      </c>
      <c r="B7" s="21" t="s">
        <v>24</v>
      </c>
      <c r="C7" s="20" t="s">
        <v>37</v>
      </c>
      <c r="D7" s="20"/>
      <c r="E7" s="20"/>
    </row>
    <row r="8" spans="1:5" ht="40.5">
      <c r="A8" s="20"/>
      <c r="B8" s="21"/>
      <c r="C8" s="5" t="s">
        <v>25</v>
      </c>
      <c r="D8" s="5" t="s">
        <v>26</v>
      </c>
      <c r="E8" s="6" t="s">
        <v>18</v>
      </c>
    </row>
    <row r="9" spans="1:5">
      <c r="A9" s="7" t="s">
        <v>17</v>
      </c>
      <c r="B9" s="8" t="s">
        <v>11</v>
      </c>
      <c r="C9" s="9">
        <v>260</v>
      </c>
      <c r="D9" s="9">
        <v>260</v>
      </c>
      <c r="E9" s="9">
        <v>260</v>
      </c>
    </row>
    <row r="10" spans="1:5" ht="25.5">
      <c r="A10" s="12" t="s">
        <v>29</v>
      </c>
      <c r="B10" s="8" t="s">
        <v>3</v>
      </c>
      <c r="C10" s="9">
        <v>10152</v>
      </c>
      <c r="D10" s="9">
        <v>10100</v>
      </c>
      <c r="E10" s="9">
        <v>10100</v>
      </c>
    </row>
    <row r="11" spans="1:5" ht="25.5">
      <c r="A11" s="7" t="s">
        <v>12</v>
      </c>
      <c r="B11" s="8" t="s">
        <v>3</v>
      </c>
      <c r="C11" s="9">
        <f t="shared" ref="C11:D11" si="0">C13+C24+C25+C26+C27+C28</f>
        <v>74568</v>
      </c>
      <c r="D11" s="9">
        <f t="shared" si="0"/>
        <v>18897</v>
      </c>
      <c r="E11" s="9">
        <f>E13+E24+E25+E26+E27+E28</f>
        <v>18897</v>
      </c>
    </row>
    <row r="12" spans="1:5">
      <c r="A12" s="10" t="s">
        <v>1</v>
      </c>
      <c r="B12" s="11"/>
      <c r="C12" s="9"/>
      <c r="D12" s="9"/>
      <c r="E12" s="9"/>
    </row>
    <row r="13" spans="1:5" ht="25.5">
      <c r="A13" s="7" t="s">
        <v>13</v>
      </c>
      <c r="B13" s="8" t="s">
        <v>3</v>
      </c>
      <c r="C13" s="9">
        <f>53400+6700</f>
        <v>60100</v>
      </c>
      <c r="D13" s="9">
        <f>4300+120+600+4290+55+500+4299+54+582</f>
        <v>14800</v>
      </c>
      <c r="E13" s="9">
        <v>14800</v>
      </c>
    </row>
    <row r="14" spans="1:5">
      <c r="A14" s="10" t="s">
        <v>2</v>
      </c>
      <c r="B14" s="11"/>
      <c r="C14" s="9"/>
      <c r="D14" s="9"/>
      <c r="E14" s="9"/>
    </row>
    <row r="15" spans="1:5" ht="25.5">
      <c r="A15" s="9" t="s">
        <v>14</v>
      </c>
      <c r="B15" s="8" t="s">
        <v>3</v>
      </c>
      <c r="C15" s="9">
        <v>3585</v>
      </c>
      <c r="D15" s="9">
        <v>897</v>
      </c>
      <c r="E15" s="9">
        <v>897</v>
      </c>
    </row>
    <row r="16" spans="1:5">
      <c r="A16" s="12" t="s">
        <v>5</v>
      </c>
      <c r="B16" s="13" t="s">
        <v>4</v>
      </c>
      <c r="C16" s="9">
        <v>3</v>
      </c>
      <c r="D16" s="9">
        <v>3</v>
      </c>
      <c r="E16" s="9">
        <v>3</v>
      </c>
    </row>
    <row r="17" spans="1:5" ht="21.95" customHeight="1">
      <c r="A17" s="12" t="s">
        <v>33</v>
      </c>
      <c r="B17" s="8" t="s">
        <v>34</v>
      </c>
      <c r="C17" s="24">
        <f>C15/C16/12*1000</f>
        <v>99583.333333333328</v>
      </c>
      <c r="D17" s="24">
        <f>D15/D16/3*1000</f>
        <v>99666.666666666672</v>
      </c>
      <c r="E17" s="24">
        <f>E15/E16/3*1000</f>
        <v>99666.666666666672</v>
      </c>
    </row>
    <row r="18" spans="1:5" ht="25.5">
      <c r="A18" s="9" t="s">
        <v>16</v>
      </c>
      <c r="B18" s="8" t="s">
        <v>3</v>
      </c>
      <c r="C18" s="9">
        <v>44455</v>
      </c>
      <c r="D18" s="9">
        <v>10888</v>
      </c>
      <c r="E18" s="9">
        <v>10888</v>
      </c>
    </row>
    <row r="19" spans="1:5">
      <c r="A19" s="12" t="s">
        <v>5</v>
      </c>
      <c r="B19" s="13" t="s">
        <v>4</v>
      </c>
      <c r="C19" s="9">
        <v>54</v>
      </c>
      <c r="D19" s="9">
        <v>54</v>
      </c>
      <c r="E19" s="9">
        <v>54</v>
      </c>
    </row>
    <row r="20" spans="1:5" ht="21.95" customHeight="1">
      <c r="A20" s="12" t="s">
        <v>33</v>
      </c>
      <c r="B20" s="8" t="s">
        <v>34</v>
      </c>
      <c r="C20" s="24">
        <f>C18/C19/12*1000</f>
        <v>68603.395061728399</v>
      </c>
      <c r="D20" s="24">
        <f>D18/D19/3*1000</f>
        <v>67209.876543209873</v>
      </c>
      <c r="E20" s="24">
        <f>E18/E19/3*1000</f>
        <v>67209.876543209873</v>
      </c>
    </row>
    <row r="21" spans="1:5" ht="25.5">
      <c r="A21" s="9" t="s">
        <v>15</v>
      </c>
      <c r="B21" s="8" t="s">
        <v>3</v>
      </c>
      <c r="C21" s="9">
        <v>12060</v>
      </c>
      <c r="D21" s="9">
        <v>3015</v>
      </c>
      <c r="E21" s="9">
        <v>3015</v>
      </c>
    </row>
    <row r="22" spans="1:5">
      <c r="A22" s="12" t="s">
        <v>5</v>
      </c>
      <c r="B22" s="13" t="s">
        <v>4</v>
      </c>
      <c r="C22" s="9">
        <v>19.5</v>
      </c>
      <c r="D22" s="9">
        <v>19.5</v>
      </c>
      <c r="E22" s="9">
        <v>19.5</v>
      </c>
    </row>
    <row r="23" spans="1:5" ht="21.95" customHeight="1">
      <c r="A23" s="12" t="s">
        <v>33</v>
      </c>
      <c r="B23" s="8" t="s">
        <v>34</v>
      </c>
      <c r="C23" s="24">
        <f>C21/C22/12*1000</f>
        <v>51538.461538461539</v>
      </c>
      <c r="D23" s="9">
        <f>D21/D22/3*1000</f>
        <v>51538.461538461539</v>
      </c>
      <c r="E23" s="9">
        <f>E21/E22/3*1000</f>
        <v>51538.461538461539</v>
      </c>
    </row>
    <row r="24" spans="1:5" ht="25.5">
      <c r="A24" s="7" t="s">
        <v>6</v>
      </c>
      <c r="B24" s="8" t="s">
        <v>3</v>
      </c>
      <c r="C24" s="9">
        <f>2700+1575+700+55+362+211+90</f>
        <v>5693</v>
      </c>
      <c r="D24" s="9">
        <f>232+135+31+18+237+138+30+18+246+144+32+18+41+6+39+9+39+9+8</f>
        <v>1430</v>
      </c>
      <c r="E24" s="9">
        <v>1430</v>
      </c>
    </row>
    <row r="25" spans="1:5" ht="36.75">
      <c r="A25" s="14" t="s">
        <v>7</v>
      </c>
      <c r="B25" s="8" t="s">
        <v>3</v>
      </c>
      <c r="C25" s="9">
        <f>6500+315</f>
        <v>6815</v>
      </c>
      <c r="D25" s="9">
        <f>800+20+805+20+752+20</f>
        <v>2417</v>
      </c>
      <c r="E25" s="9">
        <v>2417</v>
      </c>
    </row>
    <row r="26" spans="1:5" ht="25.5">
      <c r="A26" s="14" t="s">
        <v>8</v>
      </c>
      <c r="B26" s="8" t="s">
        <v>3</v>
      </c>
      <c r="C26" s="9">
        <v>1000</v>
      </c>
      <c r="D26" s="9">
        <f>50+100+100</f>
        <v>250</v>
      </c>
      <c r="E26" s="9">
        <v>250</v>
      </c>
    </row>
    <row r="27" spans="1:5" ht="36.75">
      <c r="A27" s="14" t="s">
        <v>9</v>
      </c>
      <c r="B27" s="8" t="s">
        <v>3</v>
      </c>
      <c r="C27" s="9">
        <v>0</v>
      </c>
      <c r="D27" s="9">
        <v>0</v>
      </c>
      <c r="E27" s="9">
        <v>0</v>
      </c>
    </row>
    <row r="28" spans="1:5" ht="38.25" customHeight="1">
      <c r="A28" s="14" t="s">
        <v>10</v>
      </c>
      <c r="B28" s="8" t="s">
        <v>3</v>
      </c>
      <c r="C28" s="9">
        <f>900+60</f>
        <v>960</v>
      </c>
      <c r="D28" s="9">
        <v>0</v>
      </c>
      <c r="E28" s="9">
        <v>0</v>
      </c>
    </row>
  </sheetData>
  <mergeCells count="7">
    <mergeCell ref="A1:E1"/>
    <mergeCell ref="A2:E2"/>
    <mergeCell ref="C7:E7"/>
    <mergeCell ref="A7:A8"/>
    <mergeCell ref="B7:B8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19</v>
      </c>
      <c r="B1" s="19"/>
      <c r="C1" s="19"/>
      <c r="D1" s="19"/>
      <c r="E1" s="19"/>
    </row>
    <row r="2" spans="1:5">
      <c r="A2" s="19" t="s">
        <v>23</v>
      </c>
      <c r="B2" s="19"/>
      <c r="C2" s="19"/>
      <c r="D2" s="19"/>
      <c r="E2" s="19"/>
    </row>
    <row r="3" spans="1:5">
      <c r="A3" s="1"/>
    </row>
    <row r="4" spans="1:5">
      <c r="A4" s="22"/>
      <c r="B4" s="22"/>
      <c r="C4" s="22"/>
      <c r="D4" s="22"/>
      <c r="E4" s="22"/>
    </row>
    <row r="5" spans="1:5" ht="15.75" customHeight="1">
      <c r="A5" s="23" t="s">
        <v>21</v>
      </c>
      <c r="B5" s="23"/>
      <c r="C5" s="23"/>
      <c r="D5" s="23"/>
      <c r="E5" s="23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0" t="s">
        <v>36</v>
      </c>
      <c r="B9" s="21" t="s">
        <v>24</v>
      </c>
      <c r="C9" s="20" t="s">
        <v>20</v>
      </c>
      <c r="D9" s="20"/>
      <c r="E9" s="20"/>
    </row>
    <row r="10" spans="1:5" ht="40.5">
      <c r="A10" s="20"/>
      <c r="B10" s="21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 customHeight="1">
      <c r="A23" s="16" t="s">
        <v>32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9" t="s">
        <v>28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33</v>
      </c>
      <c r="B28" s="8" t="s">
        <v>34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19</v>
      </c>
      <c r="B1" s="19"/>
      <c r="C1" s="19"/>
      <c r="D1" s="19"/>
      <c r="E1" s="19"/>
    </row>
    <row r="2" spans="1:5">
      <c r="A2" s="19" t="s">
        <v>23</v>
      </c>
      <c r="B2" s="19"/>
      <c r="C2" s="19"/>
      <c r="D2" s="19"/>
      <c r="E2" s="19"/>
    </row>
    <row r="3" spans="1:5">
      <c r="A3" s="1"/>
    </row>
    <row r="4" spans="1:5">
      <c r="A4" s="22"/>
      <c r="B4" s="22"/>
      <c r="C4" s="22"/>
      <c r="D4" s="22"/>
      <c r="E4" s="22"/>
    </row>
    <row r="5" spans="1:5" ht="15.75" customHeight="1">
      <c r="A5" s="23" t="s">
        <v>21</v>
      </c>
      <c r="B5" s="23"/>
      <c r="C5" s="23"/>
      <c r="D5" s="23"/>
      <c r="E5" s="23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20" t="s">
        <v>35</v>
      </c>
      <c r="B9" s="21" t="s">
        <v>24</v>
      </c>
      <c r="C9" s="20" t="s">
        <v>20</v>
      </c>
      <c r="D9" s="20"/>
      <c r="E9" s="20"/>
    </row>
    <row r="10" spans="1:5" ht="40.5">
      <c r="A10" s="20"/>
      <c r="B10" s="21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8"/>
  <sheetViews>
    <sheetView tabSelected="1" workbookViewId="0">
      <selection activeCell="H24" sqref="H24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9" t="s">
        <v>19</v>
      </c>
      <c r="B1" s="19"/>
      <c r="C1" s="19"/>
      <c r="D1" s="19"/>
      <c r="E1" s="19"/>
    </row>
    <row r="2" spans="1:5">
      <c r="A2" s="19" t="s">
        <v>40</v>
      </c>
      <c r="B2" s="19"/>
      <c r="C2" s="19"/>
      <c r="D2" s="19"/>
      <c r="E2" s="19"/>
    </row>
    <row r="3" spans="1:5">
      <c r="A3" s="1"/>
    </row>
    <row r="4" spans="1:5">
      <c r="A4" s="22" t="s">
        <v>39</v>
      </c>
      <c r="B4" s="22"/>
      <c r="C4" s="22"/>
      <c r="D4" s="22"/>
      <c r="E4" s="22"/>
    </row>
    <row r="5" spans="1:5" ht="15.75" customHeight="1">
      <c r="A5" s="23" t="s">
        <v>21</v>
      </c>
      <c r="B5" s="23"/>
      <c r="C5" s="23"/>
      <c r="D5" s="23"/>
      <c r="E5" s="23"/>
    </row>
    <row r="6" spans="1:5">
      <c r="A6" s="1"/>
    </row>
    <row r="7" spans="1:5">
      <c r="A7" s="20" t="s">
        <v>0</v>
      </c>
      <c r="B7" s="21" t="s">
        <v>24</v>
      </c>
      <c r="C7" s="20" t="s">
        <v>37</v>
      </c>
      <c r="D7" s="20"/>
      <c r="E7" s="20"/>
    </row>
    <row r="8" spans="1:5" ht="40.5">
      <c r="A8" s="20"/>
      <c r="B8" s="21"/>
      <c r="C8" s="18" t="s">
        <v>25</v>
      </c>
      <c r="D8" s="18" t="s">
        <v>26</v>
      </c>
      <c r="E8" s="17" t="s">
        <v>18</v>
      </c>
    </row>
    <row r="9" spans="1:5">
      <c r="A9" s="7" t="s">
        <v>17</v>
      </c>
      <c r="B9" s="8" t="s">
        <v>11</v>
      </c>
      <c r="C9" s="9">
        <v>260</v>
      </c>
      <c r="D9" s="9">
        <v>260</v>
      </c>
      <c r="E9" s="9">
        <v>260</v>
      </c>
    </row>
    <row r="10" spans="1:5" ht="25.5">
      <c r="A10" s="12" t="s">
        <v>29</v>
      </c>
      <c r="B10" s="8" t="s">
        <v>3</v>
      </c>
      <c r="C10" s="9">
        <v>10152</v>
      </c>
      <c r="D10" s="9">
        <v>10100</v>
      </c>
      <c r="E10" s="9">
        <v>10100</v>
      </c>
    </row>
    <row r="11" spans="1:5" ht="25.5">
      <c r="A11" s="7" t="s">
        <v>12</v>
      </c>
      <c r="B11" s="8" t="s">
        <v>3</v>
      </c>
      <c r="C11" s="9">
        <f t="shared" ref="C11:D11" si="0">C13+C24+C25+C26+C27+C28</f>
        <v>74568</v>
      </c>
      <c r="D11" s="9">
        <f t="shared" si="0"/>
        <v>25495</v>
      </c>
      <c r="E11" s="9">
        <f>E13+E24+E25+E26+E27+E28</f>
        <v>25495</v>
      </c>
    </row>
    <row r="12" spans="1:5">
      <c r="A12" s="10" t="s">
        <v>1</v>
      </c>
      <c r="B12" s="11"/>
      <c r="C12" s="9"/>
      <c r="D12" s="9"/>
      <c r="E12" s="9"/>
    </row>
    <row r="13" spans="1:5" ht="25.5">
      <c r="A13" s="7" t="s">
        <v>13</v>
      </c>
      <c r="B13" s="8" t="s">
        <v>3</v>
      </c>
      <c r="C13" s="9">
        <f>53400+6700</f>
        <v>60100</v>
      </c>
      <c r="D13" s="9">
        <f>4300+120+600+4290+55+500+4299+54+582+4500+60+600</f>
        <v>19960</v>
      </c>
      <c r="E13" s="9">
        <f>14800+4500+60+600</f>
        <v>19960</v>
      </c>
    </row>
    <row r="14" spans="1:5">
      <c r="A14" s="10" t="s">
        <v>2</v>
      </c>
      <c r="B14" s="11"/>
      <c r="C14" s="9"/>
      <c r="D14" s="9"/>
      <c r="E14" s="9"/>
    </row>
    <row r="15" spans="1:5" ht="25.5">
      <c r="A15" s="9" t="s">
        <v>14</v>
      </c>
      <c r="B15" s="8" t="s">
        <v>3</v>
      </c>
      <c r="C15" s="9">
        <v>3585</v>
      </c>
      <c r="D15" s="9">
        <f>897+298</f>
        <v>1195</v>
      </c>
      <c r="E15" s="9">
        <f>897+298</f>
        <v>1195</v>
      </c>
    </row>
    <row r="16" spans="1:5">
      <c r="A16" s="12" t="s">
        <v>5</v>
      </c>
      <c r="B16" s="13" t="s">
        <v>4</v>
      </c>
      <c r="C16" s="9">
        <v>3</v>
      </c>
      <c r="D16" s="9">
        <v>3</v>
      </c>
      <c r="E16" s="9">
        <v>3</v>
      </c>
    </row>
    <row r="17" spans="1:5" ht="21.95" customHeight="1">
      <c r="A17" s="12" t="s">
        <v>33</v>
      </c>
      <c r="B17" s="8" t="s">
        <v>34</v>
      </c>
      <c r="C17" s="24">
        <f>C15/C16/12*1000</f>
        <v>99583.333333333328</v>
      </c>
      <c r="D17" s="24">
        <f>D15/D16/4*1000</f>
        <v>99583.333333333328</v>
      </c>
      <c r="E17" s="24">
        <f>E15/E16/4*1000</f>
        <v>99583.333333333328</v>
      </c>
    </row>
    <row r="18" spans="1:5" ht="25.5">
      <c r="A18" s="9" t="s">
        <v>16</v>
      </c>
      <c r="B18" s="8" t="s">
        <v>3</v>
      </c>
      <c r="C18" s="9">
        <v>44455</v>
      </c>
      <c r="D18" s="9">
        <f>10888+3419</f>
        <v>14307</v>
      </c>
      <c r="E18" s="9">
        <f>10888+3419</f>
        <v>14307</v>
      </c>
    </row>
    <row r="19" spans="1:5">
      <c r="A19" s="12" t="s">
        <v>5</v>
      </c>
      <c r="B19" s="13" t="s">
        <v>4</v>
      </c>
      <c r="C19" s="9">
        <v>54</v>
      </c>
      <c r="D19" s="9">
        <v>54</v>
      </c>
      <c r="E19" s="9">
        <v>54</v>
      </c>
    </row>
    <row r="20" spans="1:5" ht="21.95" customHeight="1">
      <c r="A20" s="12" t="s">
        <v>33</v>
      </c>
      <c r="B20" s="8" t="s">
        <v>34</v>
      </c>
      <c r="C20" s="24">
        <f>C18/C19/12*1000</f>
        <v>68603.395061728399</v>
      </c>
      <c r="D20" s="24">
        <f>D18/D19/4*1000</f>
        <v>66236.111111111109</v>
      </c>
      <c r="E20" s="24">
        <f>E18/E19/4*1000</f>
        <v>66236.111111111109</v>
      </c>
    </row>
    <row r="21" spans="1:5" ht="25.5">
      <c r="A21" s="9" t="s">
        <v>15</v>
      </c>
      <c r="B21" s="8" t="s">
        <v>3</v>
      </c>
      <c r="C21" s="9">
        <v>12060</v>
      </c>
      <c r="D21" s="9">
        <f>3015+1005</f>
        <v>4020</v>
      </c>
      <c r="E21" s="9">
        <f>3015+1005</f>
        <v>4020</v>
      </c>
    </row>
    <row r="22" spans="1:5">
      <c r="A22" s="12" t="s">
        <v>5</v>
      </c>
      <c r="B22" s="13" t="s">
        <v>4</v>
      </c>
      <c r="C22" s="9">
        <v>19.5</v>
      </c>
      <c r="D22" s="9">
        <v>19.5</v>
      </c>
      <c r="E22" s="9">
        <v>19.5</v>
      </c>
    </row>
    <row r="23" spans="1:5" ht="21.95" customHeight="1">
      <c r="A23" s="12" t="s">
        <v>33</v>
      </c>
      <c r="B23" s="8" t="s">
        <v>34</v>
      </c>
      <c r="C23" s="24">
        <f>C21/C22/12*1000</f>
        <v>51538.461538461539</v>
      </c>
      <c r="D23" s="9">
        <f>D21/D22/4*1000</f>
        <v>51538.461538461539</v>
      </c>
      <c r="E23" s="9">
        <f>E21/E22/4*1000</f>
        <v>51538.461538461539</v>
      </c>
    </row>
    <row r="24" spans="1:5" ht="25.5">
      <c r="A24" s="7" t="s">
        <v>6</v>
      </c>
      <c r="B24" s="8" t="s">
        <v>3</v>
      </c>
      <c r="C24" s="9">
        <f>2700+1575+700+55+362+211+90</f>
        <v>5693</v>
      </c>
      <c r="D24" s="9">
        <f>232+135+31+18+237+138+30+18+246+144+32+18+41+6+39+9+39+9+8+243+143+41+32+20+6</f>
        <v>1915</v>
      </c>
      <c r="E24" s="9">
        <f>1430+243+143+41+32+20+6</f>
        <v>1915</v>
      </c>
    </row>
    <row r="25" spans="1:5" ht="36.75">
      <c r="A25" s="14" t="s">
        <v>7</v>
      </c>
      <c r="B25" s="8" t="s">
        <v>3</v>
      </c>
      <c r="C25" s="9">
        <f>6500+315</f>
        <v>6815</v>
      </c>
      <c r="D25" s="9">
        <f>800+20+805+20+752+20+723+20</f>
        <v>3160</v>
      </c>
      <c r="E25" s="9">
        <f>2417+723+20</f>
        <v>3160</v>
      </c>
    </row>
    <row r="26" spans="1:5" ht="25.5">
      <c r="A26" s="14" t="s">
        <v>8</v>
      </c>
      <c r="B26" s="8" t="s">
        <v>3</v>
      </c>
      <c r="C26" s="9">
        <v>1000</v>
      </c>
      <c r="D26" s="9">
        <f>50+100+100+210</f>
        <v>460</v>
      </c>
      <c r="E26" s="9">
        <f>250+210</f>
        <v>460</v>
      </c>
    </row>
    <row r="27" spans="1:5" ht="36.75">
      <c r="A27" s="14" t="s">
        <v>9</v>
      </c>
      <c r="B27" s="8" t="s">
        <v>3</v>
      </c>
      <c r="C27" s="9">
        <v>0</v>
      </c>
      <c r="D27" s="9">
        <v>0</v>
      </c>
      <c r="E27" s="9">
        <v>0</v>
      </c>
    </row>
    <row r="28" spans="1:5" ht="38.25" customHeight="1">
      <c r="A28" s="14" t="s">
        <v>10</v>
      </c>
      <c r="B28" s="8" t="s">
        <v>3</v>
      </c>
      <c r="C28" s="9">
        <f>900+60</f>
        <v>960</v>
      </c>
      <c r="D28" s="9">
        <v>0</v>
      </c>
      <c r="E28" s="9">
        <v>0</v>
      </c>
    </row>
  </sheetData>
  <mergeCells count="7">
    <mergeCell ref="A1:E1"/>
    <mergeCell ref="A2:E2"/>
    <mergeCell ref="A4:E4"/>
    <mergeCell ref="A5:E5"/>
    <mergeCell ref="A7:A8"/>
    <mergeCell ref="B7:B8"/>
    <mergeCell ref="C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квартал 2019</vt:lpstr>
      <vt:lpstr>ТиПО</vt:lpstr>
      <vt:lpstr>вузы</vt:lpstr>
      <vt:lpstr>апрель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2019-05-21T05:15:39Z</dcterms:modified>
</cp:coreProperties>
</file>