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ТиПО" sheetId="3" state="hidden" r:id="rId3"/>
    <sheet name="вузы" sheetId="4" state="hidden" r:id="rId4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/>
  <c r="D22" s="1"/>
  <c r="E22" s="1"/>
  <c r="C20" i="2"/>
  <c r="D20"/>
  <c r="C33"/>
  <c r="C30" i="1"/>
  <c r="C18"/>
  <c r="C19"/>
  <c r="C21"/>
  <c r="C23"/>
  <c r="C24"/>
  <c r="C25"/>
  <c r="C27" i="2"/>
  <c r="C24"/>
  <c r="C21"/>
  <c r="C18"/>
  <c r="C17" i="1"/>
  <c r="D25"/>
  <c r="E25" s="1"/>
  <c r="D19"/>
  <c r="E19" s="1"/>
  <c r="E16"/>
  <c r="E17"/>
  <c r="E18"/>
  <c r="E21"/>
  <c r="E23"/>
  <c r="E24"/>
  <c r="E26"/>
  <c r="E27"/>
  <c r="E28"/>
  <c r="E29"/>
  <c r="E30"/>
  <c r="C32" i="2"/>
  <c r="C31"/>
  <c r="C26"/>
  <c r="C23"/>
  <c r="C17"/>
  <c r="D28"/>
  <c r="E28" s="1"/>
  <c r="E27"/>
  <c r="D25"/>
  <c r="E25" s="1"/>
  <c r="D19"/>
  <c r="E19" s="1"/>
  <c r="E17"/>
  <c r="E33"/>
  <c r="E32"/>
  <c r="E31"/>
  <c r="E30"/>
  <c r="E29"/>
  <c r="E24"/>
  <c r="E23"/>
  <c r="E21"/>
  <c r="E20"/>
  <c r="E16"/>
  <c r="C20" i="1" l="1"/>
  <c r="E20"/>
  <c r="C22"/>
  <c r="D22" i="2"/>
  <c r="E22" s="1"/>
  <c r="C25"/>
  <c r="D15"/>
  <c r="D13" s="1"/>
  <c r="C19"/>
  <c r="C28"/>
  <c r="C15" i="1"/>
  <c r="C13" s="1"/>
  <c r="C12" s="1"/>
  <c r="D15"/>
  <c r="E15" s="1"/>
  <c r="C22" i="2"/>
  <c r="C15"/>
  <c r="C13" s="1"/>
  <c r="E26"/>
  <c r="E15" s="1"/>
  <c r="E13" s="1"/>
  <c r="E12" l="1"/>
  <c r="D12"/>
  <c r="C12"/>
  <c r="D13" i="1"/>
  <c r="E13" l="1"/>
  <c r="D12"/>
  <c r="E12" s="1"/>
</calcChain>
</file>

<file path=xl/sharedStrings.xml><?xml version="1.0" encoding="utf-8"?>
<sst xmlns="http://schemas.openxmlformats.org/spreadsheetml/2006/main" count="206" uniqueCount="44">
  <si>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</si>
  <si>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</si>
  <si>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</si>
  <si>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</si>
  <si>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</si>
  <si>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</si>
  <si>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</si>
  <si>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</si>
  <si>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</si>
  <si>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</si>
  <si>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</si>
  <si>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</si>
  <si>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</si>
  <si>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</si>
  <si>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</si>
  <si>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</si>
  <si>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</si>
  <si>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</si>
  <si>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</si>
  <si>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</si>
  <si>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</si>
  <si>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</si>
  <si>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</si>
  <si>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</si>
  <si>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</si>
  <si>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</si>
  <si>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</si>
  <si>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</si>
  <si>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</si>
  <si>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</si>
  <si>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</si>
  <si>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</si>
  <si>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</si>
  <si>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</si>
  <si>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</si>
  <si>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</si>
  <si>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</si>
  <si>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</si>
  <si>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</si>
  <si>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2019 год</t>
  </si>
  <si>
    <t>ГУ "Средняя общеобразовательная школа № 29 города Павлодара"</t>
  </si>
  <si>
    <t>ГУ "Средняя общеобразовательная школа № 29 города Павлодара" мини-центр</t>
  </si>
  <si>
    <t>по состоянию на "1" мая 2019г.</t>
  </si>
  <si>
    <t>3.2. Основной персонал - воспитатели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</si>
</sst>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6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7" fillId="0" borderId="2" xfId="0" applyFont="1" applyBorder="1"/>
    <xf numFmtId="164" fontId="2" fillId="0" borderId="2" xfId="0" applyNumberFormat="1" applyFont="1" applyBorder="1"/>
    <xf numFmtId="164" fontId="7" fillId="0" borderId="2" xfId="0" applyNumberFormat="1" applyFont="1" applyBorder="1"/>
    <xf numFmtId="164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opLeftCell="A16" workbookViewId="0">
      <selection activeCell="D21" sqref="D2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1" t="s">
        <v>18</v>
      </c>
      <c r="B1" s="21"/>
      <c r="C1" s="21"/>
      <c r="D1" s="21"/>
      <c r="E1" s="21"/>
    </row>
    <row r="2" spans="1:5">
      <c r="A2" s="21" t="s">
        <v>42</v>
      </c>
      <c r="B2" s="21"/>
      <c r="C2" s="21"/>
      <c r="D2" s="21"/>
      <c r="E2" s="21"/>
    </row>
    <row r="3" spans="1:5">
      <c r="A3" s="1"/>
    </row>
    <row r="4" spans="1:5">
      <c r="A4" s="24" t="s">
        <v>41</v>
      </c>
      <c r="B4" s="24"/>
      <c r="C4" s="24"/>
      <c r="D4" s="24"/>
      <c r="E4" s="24"/>
    </row>
    <row r="5" spans="1:5" ht="15.75" customHeight="1">
      <c r="A5" s="25" t="s">
        <v>20</v>
      </c>
      <c r="B5" s="25"/>
      <c r="C5" s="25"/>
      <c r="D5" s="25"/>
      <c r="E5" s="25"/>
    </row>
    <row r="6" spans="1:5">
      <c r="A6" s="4"/>
    </row>
    <row r="7" spans="1:5">
      <c r="A7" s="15" t="s">
        <v>21</v>
      </c>
    </row>
    <row r="8" spans="1:5">
      <c r="A8" s="1"/>
    </row>
    <row r="9" spans="1:5">
      <c r="A9" s="22" t="s">
        <v>0</v>
      </c>
      <c r="B9" s="23" t="s">
        <v>23</v>
      </c>
      <c r="C9" s="22" t="s">
        <v>39</v>
      </c>
      <c r="D9" s="22"/>
      <c r="E9" s="22"/>
    </row>
    <row r="10" spans="1:5" ht="40.5">
      <c r="A10" s="22"/>
      <c r="B10" s="23"/>
      <c r="C10" s="5" t="s">
        <v>24</v>
      </c>
      <c r="D10" s="5" t="s">
        <v>25</v>
      </c>
      <c r="E10" s="6" t="s">
        <v>17</v>
      </c>
    </row>
    <row r="11" spans="1:5">
      <c r="A11" s="7" t="s">
        <v>16</v>
      </c>
      <c r="B11" s="8" t="s">
        <v>11</v>
      </c>
      <c r="C11" s="9">
        <v>60</v>
      </c>
      <c r="D11" s="9">
        <v>60</v>
      </c>
      <c r="E11" s="9">
        <v>60</v>
      </c>
    </row>
    <row r="12" spans="1:5" ht="25.5">
      <c r="A12" s="12" t="s">
        <v>29</v>
      </c>
      <c r="B12" s="8" t="s">
        <v>3</v>
      </c>
      <c r="C12" s="18">
        <f>C13/C11</f>
        <v>125.73333333333333</v>
      </c>
      <c r="D12" s="18">
        <f>D13/D11</f>
        <v>16.633333333333333</v>
      </c>
      <c r="E12" s="18">
        <f>D12</f>
        <v>16.633333333333333</v>
      </c>
    </row>
    <row r="13" spans="1:5" ht="25.5">
      <c r="A13" s="7" t="s">
        <v>12</v>
      </c>
      <c r="B13" s="8" t="s">
        <v>3</v>
      </c>
      <c r="C13" s="9">
        <f>C15+C26+C27+C28+C29+C30</f>
        <v>7544</v>
      </c>
      <c r="D13" s="9">
        <f>D15+D26+D27+D28+D29+D30</f>
        <v>998</v>
      </c>
      <c r="E13" s="9">
        <f t="shared" ref="E13:E30" si="0">D13</f>
        <v>998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f>C17+C20+C23</f>
        <v>5052.6000000000004</v>
      </c>
      <c r="D15" s="9">
        <f>D17+D20+D23</f>
        <v>577.79999999999995</v>
      </c>
      <c r="E15" s="9">
        <f t="shared" si="0"/>
        <v>577.79999999999995</v>
      </c>
    </row>
    <row r="16" spans="1:5">
      <c r="A16" s="10" t="s">
        <v>2</v>
      </c>
      <c r="B16" s="11"/>
      <c r="C16" s="9"/>
      <c r="D16" s="9"/>
      <c r="E16" s="9">
        <f t="shared" si="0"/>
        <v>0</v>
      </c>
    </row>
    <row r="17" spans="1:5" ht="25.5">
      <c r="A17" s="9" t="s">
        <v>14</v>
      </c>
      <c r="B17" s="8" t="s">
        <v>3</v>
      </c>
      <c r="C17" s="9">
        <f>D17*12</f>
        <v>398.40000000000003</v>
      </c>
      <c r="D17" s="9">
        <v>33.200000000000003</v>
      </c>
      <c r="E17" s="9">
        <f t="shared" si="0"/>
        <v>33.200000000000003</v>
      </c>
    </row>
    <row r="18" spans="1:5">
      <c r="A18" s="12" t="s">
        <v>5</v>
      </c>
      <c r="B18" s="13" t="s">
        <v>4</v>
      </c>
      <c r="C18" s="9">
        <f t="shared" ref="C18:C25" si="1">D18*12</f>
        <v>36</v>
      </c>
      <c r="D18" s="9">
        <v>3</v>
      </c>
      <c r="E18" s="9">
        <f t="shared" si="0"/>
        <v>3</v>
      </c>
    </row>
    <row r="19" spans="1:5" ht="21.95" customHeight="1">
      <c r="A19" s="12" t="s">
        <v>34</v>
      </c>
      <c r="B19" s="8" t="s">
        <v>35</v>
      </c>
      <c r="C19" s="9">
        <f t="shared" si="1"/>
        <v>132.80000000000001</v>
      </c>
      <c r="D19" s="18">
        <f>D17/D18</f>
        <v>11.066666666666668</v>
      </c>
      <c r="E19" s="18">
        <f t="shared" si="0"/>
        <v>11.066666666666668</v>
      </c>
    </row>
    <row r="20" spans="1:5" ht="25.5">
      <c r="A20" s="9" t="s">
        <v>43</v>
      </c>
      <c r="B20" s="8" t="s">
        <v>3</v>
      </c>
      <c r="C20" s="9">
        <f>D20*12-1881</f>
        <v>2699.3999999999996</v>
      </c>
      <c r="D20" s="9">
        <f>449.9-68.2</f>
        <v>381.7</v>
      </c>
      <c r="E20" s="9">
        <f t="shared" si="0"/>
        <v>381.7</v>
      </c>
    </row>
    <row r="21" spans="1:5">
      <c r="A21" s="12" t="s">
        <v>5</v>
      </c>
      <c r="B21" s="13" t="s">
        <v>4</v>
      </c>
      <c r="C21" s="9">
        <f t="shared" si="1"/>
        <v>96</v>
      </c>
      <c r="D21" s="9">
        <v>8</v>
      </c>
      <c r="E21" s="9">
        <f t="shared" si="0"/>
        <v>8</v>
      </c>
    </row>
    <row r="22" spans="1:5" ht="21.95" customHeight="1">
      <c r="A22" s="12" t="s">
        <v>34</v>
      </c>
      <c r="B22" s="8" t="s">
        <v>35</v>
      </c>
      <c r="C22" s="9">
        <f t="shared" si="1"/>
        <v>572.54999999999995</v>
      </c>
      <c r="D22" s="18">
        <f>D20/D21</f>
        <v>47.712499999999999</v>
      </c>
      <c r="E22" s="18">
        <f t="shared" si="0"/>
        <v>47.712499999999999</v>
      </c>
    </row>
    <row r="23" spans="1:5" ht="25.5">
      <c r="A23" s="9" t="s">
        <v>15</v>
      </c>
      <c r="B23" s="8" t="s">
        <v>3</v>
      </c>
      <c r="C23" s="9">
        <f t="shared" si="1"/>
        <v>1954.8000000000002</v>
      </c>
      <c r="D23" s="9">
        <v>162.9</v>
      </c>
      <c r="E23" s="9">
        <f t="shared" si="0"/>
        <v>162.9</v>
      </c>
    </row>
    <row r="24" spans="1:5">
      <c r="A24" s="12" t="s">
        <v>5</v>
      </c>
      <c r="B24" s="13" t="s">
        <v>4</v>
      </c>
      <c r="C24" s="9">
        <f t="shared" si="1"/>
        <v>36</v>
      </c>
      <c r="D24" s="9">
        <v>3</v>
      </c>
      <c r="E24" s="9">
        <f t="shared" si="0"/>
        <v>3</v>
      </c>
    </row>
    <row r="25" spans="1:5" ht="21.95" customHeight="1">
      <c r="A25" s="12" t="s">
        <v>34</v>
      </c>
      <c r="B25" s="8" t="s">
        <v>35</v>
      </c>
      <c r="C25" s="9">
        <f t="shared" si="1"/>
        <v>651.6</v>
      </c>
      <c r="D25" s="9">
        <f>D23/D24</f>
        <v>54.300000000000004</v>
      </c>
      <c r="E25" s="9">
        <f t="shared" si="0"/>
        <v>54.300000000000004</v>
      </c>
    </row>
    <row r="26" spans="1:5" ht="25.5">
      <c r="A26" s="7" t="s">
        <v>6</v>
      </c>
      <c r="B26" s="8" t="s">
        <v>3</v>
      </c>
      <c r="C26" s="9">
        <v>1547.4</v>
      </c>
      <c r="D26" s="9">
        <v>130.19999999999999</v>
      </c>
      <c r="E26" s="9">
        <f t="shared" si="0"/>
        <v>130.19999999999999</v>
      </c>
    </row>
    <row r="27" spans="1:5" ht="36.75">
      <c r="A27" s="14" t="s">
        <v>7</v>
      </c>
      <c r="B27" s="8" t="s">
        <v>3</v>
      </c>
      <c r="C27" s="9">
        <v>0</v>
      </c>
      <c r="D27" s="9">
        <v>0</v>
      </c>
      <c r="E27" s="9">
        <f t="shared" si="0"/>
        <v>0</v>
      </c>
    </row>
    <row r="28" spans="1:5" ht="25.5">
      <c r="A28" s="14" t="s">
        <v>8</v>
      </c>
      <c r="B28" s="8" t="s">
        <v>3</v>
      </c>
      <c r="C28" s="9">
        <v>0</v>
      </c>
      <c r="D28" s="9">
        <v>0</v>
      </c>
      <c r="E28" s="9">
        <f t="shared" si="0"/>
        <v>0</v>
      </c>
    </row>
    <row r="29" spans="1:5" ht="36.75">
      <c r="A29" s="14" t="s">
        <v>9</v>
      </c>
      <c r="B29" s="8" t="s">
        <v>3</v>
      </c>
      <c r="C29" s="9">
        <v>0</v>
      </c>
      <c r="D29" s="9">
        <v>0</v>
      </c>
      <c r="E29" s="9">
        <f t="shared" si="0"/>
        <v>0</v>
      </c>
    </row>
    <row r="30" spans="1:5" ht="38.25" customHeight="1">
      <c r="A30" s="14" t="s">
        <v>10</v>
      </c>
      <c r="B30" s="8" t="s">
        <v>3</v>
      </c>
      <c r="C30" s="9">
        <f>670+274</f>
        <v>944</v>
      </c>
      <c r="D30" s="9">
        <v>290</v>
      </c>
      <c r="E30" s="9">
        <f t="shared" si="0"/>
        <v>290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tabSelected="1" topLeftCell="A25" workbookViewId="0">
      <selection activeCell="C6" sqref="C6:E7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1" t="s">
        <v>18</v>
      </c>
      <c r="B1" s="21"/>
      <c r="C1" s="21"/>
      <c r="D1" s="21"/>
      <c r="E1" s="21"/>
    </row>
    <row r="2" spans="1:5">
      <c r="A2" s="21" t="s">
        <v>42</v>
      </c>
      <c r="B2" s="21"/>
      <c r="C2" s="21"/>
      <c r="D2" s="21"/>
      <c r="E2" s="21"/>
    </row>
    <row r="3" spans="1:5">
      <c r="A3" s="1"/>
    </row>
    <row r="4" spans="1:5">
      <c r="A4" s="24" t="s">
        <v>40</v>
      </c>
      <c r="B4" s="24"/>
      <c r="C4" s="24"/>
      <c r="D4" s="24"/>
      <c r="E4" s="24"/>
    </row>
    <row r="5" spans="1:5" ht="15.75" customHeight="1">
      <c r="A5" s="25" t="s">
        <v>20</v>
      </c>
      <c r="B5" s="25"/>
      <c r="C5" s="25"/>
      <c r="D5" s="25"/>
      <c r="E5" s="25"/>
    </row>
    <row r="6" spans="1:5">
      <c r="A6" s="4"/>
      <c r="C6" s="20"/>
      <c r="D6" s="20"/>
      <c r="E6" s="20"/>
    </row>
    <row r="7" spans="1:5">
      <c r="A7" s="15" t="s">
        <v>21</v>
      </c>
    </row>
    <row r="8" spans="1:5">
      <c r="A8" s="1"/>
    </row>
    <row r="9" spans="1:5">
      <c r="A9" s="22" t="s">
        <v>38</v>
      </c>
      <c r="B9" s="23" t="s">
        <v>23</v>
      </c>
      <c r="C9" s="22" t="s">
        <v>39</v>
      </c>
      <c r="D9" s="22"/>
      <c r="E9" s="22"/>
    </row>
    <row r="10" spans="1:5" ht="40.5">
      <c r="A10" s="22"/>
      <c r="B10" s="23"/>
      <c r="C10" s="5" t="s">
        <v>24</v>
      </c>
      <c r="D10" s="5" t="s">
        <v>25</v>
      </c>
      <c r="E10" s="6" t="s">
        <v>17</v>
      </c>
    </row>
    <row r="11" spans="1:5">
      <c r="A11" s="7" t="s">
        <v>26</v>
      </c>
      <c r="B11" s="8" t="s">
        <v>11</v>
      </c>
      <c r="C11" s="17">
        <v>1895</v>
      </c>
      <c r="D11" s="17">
        <v>1895</v>
      </c>
      <c r="E11" s="17">
        <v>1895</v>
      </c>
    </row>
    <row r="12" spans="1:5" ht="25.5">
      <c r="A12" s="12" t="s">
        <v>30</v>
      </c>
      <c r="B12" s="8" t="s">
        <v>3</v>
      </c>
      <c r="C12" s="19">
        <f>C13/C11</f>
        <v>194.60928759894452</v>
      </c>
      <c r="D12" s="19">
        <f t="shared" ref="D12:E12" si="0">D13/D11</f>
        <v>17.233878627968338</v>
      </c>
      <c r="E12" s="18">
        <f t="shared" si="0"/>
        <v>17.233878627968338</v>
      </c>
    </row>
    <row r="13" spans="1:5" ht="25.5">
      <c r="A13" s="7" t="s">
        <v>12</v>
      </c>
      <c r="B13" s="8" t="s">
        <v>3</v>
      </c>
      <c r="C13" s="18">
        <f>C15+C29+C30+C31+C32+C33</f>
        <v>368784.59999999986</v>
      </c>
      <c r="D13" s="9">
        <f t="shared" ref="D13:E13" si="1">D15+D29+D30+D31+D32+D33</f>
        <v>32658.199999999997</v>
      </c>
      <c r="E13" s="9">
        <f t="shared" si="1"/>
        <v>32658.199999999997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f>C17+C20+C23+C26</f>
        <v>281177.89999999991</v>
      </c>
      <c r="D15" s="9">
        <f t="shared" ref="D15:E15" si="2">D17+D20+D23+D26</f>
        <v>24067.799999999996</v>
      </c>
      <c r="E15" s="9">
        <f t="shared" si="2"/>
        <v>24067.799999999996</v>
      </c>
    </row>
    <row r="16" spans="1:5">
      <c r="A16" s="10" t="s">
        <v>2</v>
      </c>
      <c r="B16" s="11"/>
      <c r="C16" s="9"/>
      <c r="D16" s="9"/>
      <c r="E16" s="9">
        <f>D16</f>
        <v>0</v>
      </c>
    </row>
    <row r="17" spans="1:5" ht="25.5">
      <c r="A17" s="9" t="s">
        <v>14</v>
      </c>
      <c r="B17" s="8" t="s">
        <v>3</v>
      </c>
      <c r="C17" s="9">
        <f>D17*12</f>
        <v>11535.599999999999</v>
      </c>
      <c r="D17" s="9">
        <v>961.3</v>
      </c>
      <c r="E17" s="9">
        <f t="shared" ref="E17:E33" si="3">D17</f>
        <v>961.3</v>
      </c>
    </row>
    <row r="18" spans="1:5">
      <c r="A18" s="12" t="s">
        <v>5</v>
      </c>
      <c r="B18" s="13" t="s">
        <v>4</v>
      </c>
      <c r="C18" s="9">
        <f>D18*12</f>
        <v>132</v>
      </c>
      <c r="D18" s="9">
        <v>11</v>
      </c>
      <c r="E18" s="9">
        <v>11</v>
      </c>
    </row>
    <row r="19" spans="1:5" ht="21.95" customHeight="1">
      <c r="A19" s="12" t="s">
        <v>34</v>
      </c>
      <c r="B19" s="8" t="s">
        <v>35</v>
      </c>
      <c r="C19" s="9">
        <f t="shared" ref="C19" si="4">D19*12</f>
        <v>1048.6909090909091</v>
      </c>
      <c r="D19" s="18">
        <f>D17/D18</f>
        <v>87.390909090909091</v>
      </c>
      <c r="E19" s="18">
        <f t="shared" si="3"/>
        <v>87.390909090909091</v>
      </c>
    </row>
    <row r="20" spans="1:5" ht="25.5">
      <c r="A20" s="9" t="s">
        <v>27</v>
      </c>
      <c r="B20" s="8" t="s">
        <v>3</v>
      </c>
      <c r="C20" s="9">
        <f>D20*12-7635.7</f>
        <v>226580.29999999993</v>
      </c>
      <c r="D20" s="9">
        <f>19523.6+2668.6-2674.2</f>
        <v>19517.999999999996</v>
      </c>
      <c r="E20" s="9">
        <f t="shared" si="3"/>
        <v>19517.999999999996</v>
      </c>
    </row>
    <row r="21" spans="1:5">
      <c r="A21" s="12" t="s">
        <v>5</v>
      </c>
      <c r="B21" s="13" t="s">
        <v>4</v>
      </c>
      <c r="C21" s="9">
        <f>D21*12</f>
        <v>1716</v>
      </c>
      <c r="D21" s="9">
        <v>143</v>
      </c>
      <c r="E21" s="9">
        <f t="shared" si="3"/>
        <v>143</v>
      </c>
    </row>
    <row r="22" spans="1:5" ht="21.95" customHeight="1">
      <c r="A22" s="12" t="s">
        <v>34</v>
      </c>
      <c r="B22" s="8" t="s">
        <v>35</v>
      </c>
      <c r="C22" s="18">
        <f t="shared" ref="C22:C32" si="5">D22*12</f>
        <v>1637.8741258741254</v>
      </c>
      <c r="D22" s="18">
        <f>D20/D21</f>
        <v>136.48951048951045</v>
      </c>
      <c r="E22" s="18">
        <f t="shared" si="3"/>
        <v>136.48951048951045</v>
      </c>
    </row>
    <row r="23" spans="1:5" ht="39">
      <c r="A23" s="16" t="s">
        <v>32</v>
      </c>
      <c r="B23" s="8" t="s">
        <v>3</v>
      </c>
      <c r="C23" s="9">
        <f t="shared" si="5"/>
        <v>14644.800000000001</v>
      </c>
      <c r="D23" s="9">
        <v>1220.4000000000001</v>
      </c>
      <c r="E23" s="9">
        <f t="shared" si="3"/>
        <v>1220.4000000000001</v>
      </c>
    </row>
    <row r="24" spans="1:5">
      <c r="A24" s="12" t="s">
        <v>5</v>
      </c>
      <c r="B24" s="13" t="s">
        <v>4</v>
      </c>
      <c r="C24" s="9">
        <f>D24*12</f>
        <v>504</v>
      </c>
      <c r="D24" s="9">
        <v>42</v>
      </c>
      <c r="E24" s="9">
        <f t="shared" si="3"/>
        <v>42</v>
      </c>
    </row>
    <row r="25" spans="1:5" ht="21.95" customHeight="1">
      <c r="A25" s="12" t="s">
        <v>34</v>
      </c>
      <c r="B25" s="8" t="s">
        <v>35</v>
      </c>
      <c r="C25" s="18">
        <f t="shared" si="5"/>
        <v>348.68571428571431</v>
      </c>
      <c r="D25" s="18">
        <f>D23/D24</f>
        <v>29.05714285714286</v>
      </c>
      <c r="E25" s="18">
        <f t="shared" si="3"/>
        <v>29.05714285714286</v>
      </c>
    </row>
    <row r="26" spans="1:5" ht="25.5">
      <c r="A26" s="9" t="s">
        <v>28</v>
      </c>
      <c r="B26" s="8" t="s">
        <v>3</v>
      </c>
      <c r="C26" s="9">
        <f t="shared" si="5"/>
        <v>28417.200000000004</v>
      </c>
      <c r="D26" s="9">
        <v>2368.1000000000004</v>
      </c>
      <c r="E26" s="9">
        <f t="shared" si="3"/>
        <v>2368.1000000000004</v>
      </c>
    </row>
    <row r="27" spans="1:5">
      <c r="A27" s="12" t="s">
        <v>5</v>
      </c>
      <c r="B27" s="13" t="s">
        <v>4</v>
      </c>
      <c r="C27" s="9">
        <f>D27*12</f>
        <v>540</v>
      </c>
      <c r="D27" s="9">
        <v>45</v>
      </c>
      <c r="E27" s="9">
        <f t="shared" si="3"/>
        <v>45</v>
      </c>
    </row>
    <row r="28" spans="1:5" ht="21.95" customHeight="1">
      <c r="A28" s="12" t="s">
        <v>34</v>
      </c>
      <c r="B28" s="8" t="s">
        <v>35</v>
      </c>
      <c r="C28" s="18">
        <f t="shared" si="5"/>
        <v>631.49333333333334</v>
      </c>
      <c r="D28" s="18">
        <f>D26/D27</f>
        <v>52.62444444444445</v>
      </c>
      <c r="E28" s="18">
        <f t="shared" si="3"/>
        <v>52.62444444444445</v>
      </c>
    </row>
    <row r="29" spans="1:5" ht="25.5">
      <c r="A29" s="7" t="s">
        <v>6</v>
      </c>
      <c r="B29" s="8" t="s">
        <v>3</v>
      </c>
      <c r="C29" s="9">
        <v>59829.1</v>
      </c>
      <c r="D29" s="9">
        <v>5362.2</v>
      </c>
      <c r="E29" s="9">
        <f t="shared" si="3"/>
        <v>5362.2</v>
      </c>
    </row>
    <row r="30" spans="1:5" ht="36.75">
      <c r="A30" s="14" t="s">
        <v>7</v>
      </c>
      <c r="B30" s="8" t="s">
        <v>3</v>
      </c>
      <c r="C30" s="9">
        <v>12912</v>
      </c>
      <c r="D30" s="9">
        <v>1356</v>
      </c>
      <c r="E30" s="9">
        <f t="shared" si="3"/>
        <v>1356</v>
      </c>
    </row>
    <row r="31" spans="1:5" ht="25.5">
      <c r="A31" s="14" t="s">
        <v>8</v>
      </c>
      <c r="B31" s="8" t="s">
        <v>3</v>
      </c>
      <c r="C31" s="9">
        <f t="shared" si="5"/>
        <v>0</v>
      </c>
      <c r="D31" s="9">
        <v>0</v>
      </c>
      <c r="E31" s="9">
        <f t="shared" si="3"/>
        <v>0</v>
      </c>
    </row>
    <row r="32" spans="1:5" ht="36.75">
      <c r="A32" s="14" t="s">
        <v>9</v>
      </c>
      <c r="B32" s="8" t="s">
        <v>3</v>
      </c>
      <c r="C32" s="9">
        <f t="shared" si="5"/>
        <v>0</v>
      </c>
      <c r="D32" s="9">
        <v>0</v>
      </c>
      <c r="E32" s="9">
        <f t="shared" si="3"/>
        <v>0</v>
      </c>
    </row>
    <row r="33" spans="1:5" ht="38.25" customHeight="1">
      <c r="A33" s="14" t="s">
        <v>10</v>
      </c>
      <c r="B33" s="8" t="s">
        <v>3</v>
      </c>
      <c r="C33" s="9">
        <f>986+1020+4167+74+8396+207.4+15.2</f>
        <v>14865.6</v>
      </c>
      <c r="D33" s="9">
        <v>1872.2</v>
      </c>
      <c r="E33" s="9">
        <f t="shared" si="3"/>
        <v>1872.2</v>
      </c>
    </row>
  </sheetData>
  <mergeCells count="7">
    <mergeCell ref="A9:A10"/>
    <mergeCell ref="B9:B10"/>
    <mergeCell ref="C9:E9"/>
    <mergeCell ref="A1:E1"/>
    <mergeCell ref="A2:E2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1" t="s">
        <v>18</v>
      </c>
      <c r="B1" s="21"/>
      <c r="C1" s="21"/>
      <c r="D1" s="21"/>
      <c r="E1" s="21"/>
    </row>
    <row r="2" spans="1:5">
      <c r="A2" s="21" t="s">
        <v>22</v>
      </c>
      <c r="B2" s="21"/>
      <c r="C2" s="21"/>
      <c r="D2" s="21"/>
      <c r="E2" s="21"/>
    </row>
    <row r="3" spans="1:5">
      <c r="A3" s="1"/>
    </row>
    <row r="4" spans="1:5">
      <c r="A4" s="24"/>
      <c r="B4" s="24"/>
      <c r="C4" s="24"/>
      <c r="D4" s="24"/>
      <c r="E4" s="24"/>
    </row>
    <row r="5" spans="1:5" ht="15.75" customHeight="1">
      <c r="A5" s="25" t="s">
        <v>20</v>
      </c>
      <c r="B5" s="25"/>
      <c r="C5" s="25"/>
      <c r="D5" s="25"/>
      <c r="E5" s="25"/>
    </row>
    <row r="6" spans="1:5">
      <c r="A6" s="4"/>
    </row>
    <row r="7" spans="1:5">
      <c r="A7" s="15" t="s">
        <v>21</v>
      </c>
    </row>
    <row r="8" spans="1:5">
      <c r="A8" s="1"/>
    </row>
    <row r="9" spans="1:5">
      <c r="A9" s="22" t="s">
        <v>37</v>
      </c>
      <c r="B9" s="23" t="s">
        <v>23</v>
      </c>
      <c r="C9" s="22" t="s">
        <v>19</v>
      </c>
      <c r="D9" s="22"/>
      <c r="E9" s="22"/>
    </row>
    <row r="10" spans="1:5" ht="40.5">
      <c r="A10" s="22"/>
      <c r="B10" s="23"/>
      <c r="C10" s="5" t="s">
        <v>24</v>
      </c>
      <c r="D10" s="5" t="s">
        <v>25</v>
      </c>
      <c r="E10" s="6" t="s">
        <v>17</v>
      </c>
    </row>
    <row r="11" spans="1:5">
      <c r="A11" s="7" t="s">
        <v>26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34</v>
      </c>
      <c r="B19" s="8" t="s">
        <v>35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34</v>
      </c>
      <c r="B22" s="8" t="s">
        <v>35</v>
      </c>
      <c r="C22" s="9"/>
      <c r="D22" s="9"/>
      <c r="E22" s="9"/>
    </row>
    <row r="23" spans="1:5" ht="25.5" customHeight="1">
      <c r="A23" s="16" t="s">
        <v>33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34</v>
      </c>
      <c r="B25" s="8" t="s">
        <v>35</v>
      </c>
      <c r="C25" s="9"/>
      <c r="D25" s="9"/>
      <c r="E25" s="9"/>
    </row>
    <row r="26" spans="1:5" ht="25.5">
      <c r="A26" s="9" t="s">
        <v>28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34</v>
      </c>
      <c r="B28" s="8" t="s">
        <v>35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1" t="s">
        <v>18</v>
      </c>
      <c r="B1" s="21"/>
      <c r="C1" s="21"/>
      <c r="D1" s="21"/>
      <c r="E1" s="21"/>
    </row>
    <row r="2" spans="1:5">
      <c r="A2" s="21" t="s">
        <v>22</v>
      </c>
      <c r="B2" s="21"/>
      <c r="C2" s="21"/>
      <c r="D2" s="21"/>
      <c r="E2" s="21"/>
    </row>
    <row r="3" spans="1:5">
      <c r="A3" s="1"/>
    </row>
    <row r="4" spans="1:5">
      <c r="A4" s="24"/>
      <c r="B4" s="24"/>
      <c r="C4" s="24"/>
      <c r="D4" s="24"/>
      <c r="E4" s="24"/>
    </row>
    <row r="5" spans="1:5" ht="15.75" customHeight="1">
      <c r="A5" s="25" t="s">
        <v>20</v>
      </c>
      <c r="B5" s="25"/>
      <c r="C5" s="25"/>
      <c r="D5" s="25"/>
      <c r="E5" s="25"/>
    </row>
    <row r="6" spans="1:5">
      <c r="A6" s="4"/>
    </row>
    <row r="7" spans="1:5">
      <c r="A7" s="15" t="s">
        <v>21</v>
      </c>
    </row>
    <row r="8" spans="1:5">
      <c r="A8" s="1"/>
    </row>
    <row r="9" spans="1:5">
      <c r="A9" s="22" t="s">
        <v>36</v>
      </c>
      <c r="B9" s="23" t="s">
        <v>23</v>
      </c>
      <c r="C9" s="22" t="s">
        <v>19</v>
      </c>
      <c r="D9" s="22"/>
      <c r="E9" s="22"/>
    </row>
    <row r="10" spans="1:5" ht="40.5">
      <c r="A10" s="22"/>
      <c r="B10" s="23"/>
      <c r="C10" s="5" t="s">
        <v>24</v>
      </c>
      <c r="D10" s="5" t="s">
        <v>25</v>
      </c>
      <c r="E10" s="6" t="s">
        <v>17</v>
      </c>
    </row>
    <row r="11" spans="1:5">
      <c r="A11" s="7" t="s">
        <v>26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34</v>
      </c>
      <c r="B19" s="8" t="s">
        <v>35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34</v>
      </c>
      <c r="B22" s="8" t="s">
        <v>35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34</v>
      </c>
      <c r="B25" s="8" t="s">
        <v>35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дошкольное</vt:lpstr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2019-05-21T07:56:15Z</dcterms:modified>
</cp:coreProperties>
</file>