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/>
  <c r="E30"/>
  <c r="E29"/>
  <c r="E26"/>
  <c r="E23"/>
  <c r="E22"/>
  <c r="E19"/>
  <c r="E17" s="1"/>
  <c r="E15"/>
  <c r="E13"/>
  <c r="E12"/>
  <c r="D29"/>
  <c r="D31"/>
  <c r="C31"/>
  <c r="C29"/>
  <c r="D30"/>
  <c r="C30"/>
  <c r="D13"/>
  <c r="D15"/>
  <c r="G13"/>
  <c r="C13"/>
  <c r="C15"/>
  <c r="C20"/>
  <c r="D12"/>
  <c r="D22"/>
  <c r="C22"/>
  <c r="D26"/>
  <c r="C26"/>
  <c r="D23"/>
  <c r="C23"/>
  <c r="F25"/>
  <c r="D17"/>
  <c r="C17"/>
  <c r="D19"/>
  <c r="C19"/>
  <c r="F15"/>
  <c r="C12" l="1"/>
</calcChain>
</file>

<file path=xl/sharedStrings.xml><?xml version="1.0" encoding="utf-8"?>
<sst xmlns="http://schemas.openxmlformats.org/spreadsheetml/2006/main" count="253" uniqueCount="47">
  <si>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</si>
  <si>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</si>
  <si>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</si>
  <si>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</si>
  <si>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</si>
  <si>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</si>
  <si>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</si>
  <si>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</si>
  <si>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</si>
  <si>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</si>
  <si>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</si>
  <si>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</si>
  <si>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</si>
  <si>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</si>
  <si>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</si>
  <si>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</si>
  <si>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</si>
  <si>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</si>
  <si>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</si>
  <si>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</si>
  <si>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</si>
  <si>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</si>
  <si>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</si>
  <si>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</si>
  <si>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</si>
  <si>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</si>
  <si>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</si>
  <si>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</si>
  <si>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</si>
  <si>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</si>
  <si>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</si>
  <si>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</si>
  <si>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</si>
  <si>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</si>
  <si>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</si>
  <si>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</si>
  <si>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</si>
  <si>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</si>
  <si>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</si>
  <si>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</si>
  <si>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</si>
  <si>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</si>
  <si>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</si>
  <si>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</si>
  <si>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</si>
  <si>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ГУ Средняя общеобразовательная школа№24 гПавлодар</t>
  </si>
  <si>
    <t>по состоянию на "01" 05 2019__г.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</si>
</sst>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4"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G7" sqref="G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7">
      <c r="A1" s="18" t="s">
        <v>19</v>
      </c>
      <c r="B1" s="18"/>
      <c r="C1" s="18"/>
      <c r="D1" s="18"/>
      <c r="E1" s="18"/>
    </row>
    <row r="2" spans="1:7">
      <c r="A2" s="18" t="s">
        <v>46</v>
      </c>
      <c r="B2" s="18"/>
      <c r="C2" s="18"/>
      <c r="D2" s="18"/>
      <c r="E2" s="18"/>
    </row>
    <row r="3" spans="1:7">
      <c r="A3" s="1"/>
    </row>
    <row r="4" spans="1:7">
      <c r="A4" s="21" t="s">
        <v>45</v>
      </c>
      <c r="B4" s="21"/>
      <c r="C4" s="21"/>
      <c r="D4" s="21"/>
      <c r="E4" s="21"/>
    </row>
    <row r="5" spans="1:7" ht="15.75" customHeight="1">
      <c r="A5" s="22" t="s">
        <v>21</v>
      </c>
      <c r="B5" s="22"/>
      <c r="C5" s="22"/>
      <c r="D5" s="22"/>
      <c r="E5" s="22"/>
    </row>
    <row r="6" spans="1:7">
      <c r="A6" s="4"/>
    </row>
    <row r="7" spans="1:7">
      <c r="A7" s="15" t="s">
        <v>22</v>
      </c>
    </row>
    <row r="8" spans="1:7">
      <c r="A8" s="1"/>
    </row>
    <row r="9" spans="1:7">
      <c r="A9" s="19" t="s">
        <v>43</v>
      </c>
      <c r="B9" s="20" t="s">
        <v>24</v>
      </c>
      <c r="C9" s="19" t="s">
        <v>44</v>
      </c>
      <c r="D9" s="19"/>
      <c r="E9" s="19"/>
    </row>
    <row r="10" spans="1:7" ht="40.5">
      <c r="A10" s="19"/>
      <c r="B10" s="20"/>
      <c r="C10" s="5" t="s">
        <v>25</v>
      </c>
      <c r="D10" s="5" t="s">
        <v>26</v>
      </c>
      <c r="E10" s="6" t="s">
        <v>18</v>
      </c>
    </row>
    <row r="11" spans="1:7">
      <c r="A11" s="7" t="s">
        <v>27</v>
      </c>
      <c r="B11" s="8" t="s">
        <v>11</v>
      </c>
      <c r="C11" s="9">
        <v>1678</v>
      </c>
      <c r="D11" s="9">
        <v>1678</v>
      </c>
      <c r="E11" s="9">
        <v>1678</v>
      </c>
    </row>
    <row r="12" spans="1:7" ht="25.5">
      <c r="A12" s="12" t="s">
        <v>31</v>
      </c>
      <c r="B12" s="8" t="s">
        <v>3</v>
      </c>
      <c r="C12" s="9">
        <f>C13/C11</f>
        <v>216.80989272943981</v>
      </c>
      <c r="D12" s="9">
        <f t="shared" ref="D12:E12" si="0">D13/D11</f>
        <v>100.89362336114422</v>
      </c>
      <c r="E12" s="9">
        <f t="shared" ref="E12" si="1">E13/E11</f>
        <v>100.89362336114422</v>
      </c>
    </row>
    <row r="13" spans="1:7" ht="25.5">
      <c r="A13" s="7" t="s">
        <v>12</v>
      </c>
      <c r="B13" s="8" t="s">
        <v>3</v>
      </c>
      <c r="C13" s="9">
        <f>342026-13058.5+34839.5</f>
        <v>363807</v>
      </c>
      <c r="D13" s="9">
        <f>342026-13058.5-159668</f>
        <v>169299.5</v>
      </c>
      <c r="E13" s="9">
        <f>342026-13058.5-159668</f>
        <v>169299.5</v>
      </c>
      <c r="G13" s="2">
        <f>169299.7-D13</f>
        <v>0.20000000001164153</v>
      </c>
    </row>
    <row r="14" spans="1:7">
      <c r="A14" s="10" t="s">
        <v>1</v>
      </c>
      <c r="B14" s="11"/>
      <c r="C14" s="9"/>
      <c r="D14" s="9"/>
      <c r="E14" s="9"/>
    </row>
    <row r="15" spans="1:7" ht="25.5">
      <c r="A15" s="7" t="s">
        <v>13</v>
      </c>
      <c r="B15" s="8" t="s">
        <v>3</v>
      </c>
      <c r="C15" s="9">
        <f>214342+25635+34839</f>
        <v>274816</v>
      </c>
      <c r="D15" s="9">
        <f>25635+214342.3-159668</f>
        <v>80309.299999999988</v>
      </c>
      <c r="E15" s="9">
        <f>25635+214342.3-159668</f>
        <v>80309.299999999988</v>
      </c>
      <c r="F15" s="2">
        <f>C15-C17-C20-C23-C26</f>
        <v>0</v>
      </c>
    </row>
    <row r="16" spans="1:7">
      <c r="A16" s="10" t="s">
        <v>2</v>
      </c>
      <c r="B16" s="11"/>
      <c r="C16" s="9"/>
      <c r="D16" s="9"/>
      <c r="E16" s="9"/>
    </row>
    <row r="17" spans="1:6" ht="25.5">
      <c r="A17" s="9" t="s">
        <v>14</v>
      </c>
      <c r="B17" s="8" t="s">
        <v>3</v>
      </c>
      <c r="C17" s="9">
        <f>C18*C19*12</f>
        <v>12312</v>
      </c>
      <c r="D17" s="9">
        <f t="shared" ref="D17:E17" si="2">D18*D19*12</f>
        <v>12312</v>
      </c>
      <c r="E17" s="9">
        <f t="shared" ref="E17" si="3">E18*E19*12</f>
        <v>12312</v>
      </c>
    </row>
    <row r="18" spans="1:6">
      <c r="A18" s="12" t="s">
        <v>5</v>
      </c>
      <c r="B18" s="13" t="s">
        <v>4</v>
      </c>
      <c r="C18" s="9">
        <v>11</v>
      </c>
      <c r="D18" s="9">
        <v>11</v>
      </c>
      <c r="E18" s="9">
        <v>11</v>
      </c>
    </row>
    <row r="19" spans="1:6" ht="21.95" customHeight="1">
      <c r="A19" s="12" t="s">
        <v>38</v>
      </c>
      <c r="B19" s="8" t="s">
        <v>39</v>
      </c>
      <c r="C19" s="9">
        <f>1026/C18</f>
        <v>93.272727272727266</v>
      </c>
      <c r="D19" s="9">
        <f t="shared" ref="D19:E19" si="4">1026/D18</f>
        <v>93.272727272727266</v>
      </c>
      <c r="E19" s="9">
        <f t="shared" ref="E19" si="5">1026/E18</f>
        <v>93.272727272727266</v>
      </c>
    </row>
    <row r="20" spans="1:6" ht="25.5">
      <c r="A20" s="9" t="s">
        <v>28</v>
      </c>
      <c r="B20" s="8" t="s">
        <v>3</v>
      </c>
      <c r="C20" s="9">
        <f>185749+34839</f>
        <v>220588</v>
      </c>
      <c r="D20" s="9">
        <v>185749</v>
      </c>
      <c r="E20" s="9">
        <v>185749</v>
      </c>
    </row>
    <row r="21" spans="1:6">
      <c r="A21" s="12" t="s">
        <v>5</v>
      </c>
      <c r="B21" s="13" t="s">
        <v>4</v>
      </c>
      <c r="C21" s="9">
        <v>130</v>
      </c>
      <c r="D21" s="9">
        <v>130</v>
      </c>
      <c r="E21" s="9">
        <v>130</v>
      </c>
    </row>
    <row r="22" spans="1:6" ht="21.95" customHeight="1">
      <c r="A22" s="12" t="s">
        <v>38</v>
      </c>
      <c r="B22" s="8" t="s">
        <v>39</v>
      </c>
      <c r="C22" s="9">
        <f>C20/C21/12</f>
        <v>141.4025641025641</v>
      </c>
      <c r="D22" s="9">
        <f t="shared" ref="D22:E22" si="6">D20/D21/12</f>
        <v>119.0698717948718</v>
      </c>
      <c r="E22" s="9">
        <f t="shared" ref="E22" si="7">E20/E21/12</f>
        <v>119.0698717948718</v>
      </c>
    </row>
    <row r="23" spans="1:6" ht="39">
      <c r="A23" s="16" t="s">
        <v>33</v>
      </c>
      <c r="B23" s="8" t="s">
        <v>3</v>
      </c>
      <c r="C23" s="9">
        <f>2176*12</f>
        <v>26112</v>
      </c>
      <c r="D23" s="9">
        <f t="shared" ref="D23:E23" si="8">2176*12</f>
        <v>26112</v>
      </c>
      <c r="E23" s="9">
        <f t="shared" si="8"/>
        <v>26112</v>
      </c>
    </row>
    <row r="24" spans="1:6">
      <c r="A24" s="12" t="s">
        <v>5</v>
      </c>
      <c r="B24" s="13" t="s">
        <v>4</v>
      </c>
      <c r="C24" s="9">
        <v>34</v>
      </c>
      <c r="D24" s="9">
        <v>34</v>
      </c>
      <c r="E24" s="9">
        <v>34</v>
      </c>
    </row>
    <row r="25" spans="1:6" ht="21.95" customHeight="1">
      <c r="A25" s="12" t="s">
        <v>38</v>
      </c>
      <c r="B25" s="8" t="s">
        <v>39</v>
      </c>
      <c r="C25" s="9">
        <v>64</v>
      </c>
      <c r="D25" s="9">
        <v>64</v>
      </c>
      <c r="E25" s="9">
        <v>64</v>
      </c>
      <c r="F25" s="2">
        <f>2176000/34</f>
        <v>64000</v>
      </c>
    </row>
    <row r="26" spans="1:6" ht="25.5">
      <c r="A26" s="9" t="s">
        <v>29</v>
      </c>
      <c r="B26" s="8" t="s">
        <v>3</v>
      </c>
      <c r="C26" s="9">
        <f>1317*12</f>
        <v>15804</v>
      </c>
      <c r="D26" s="9">
        <f t="shared" ref="D26:E26" si="9">1317*12</f>
        <v>15804</v>
      </c>
      <c r="E26" s="9">
        <f t="shared" si="9"/>
        <v>15804</v>
      </c>
    </row>
    <row r="27" spans="1:6">
      <c r="A27" s="12" t="s">
        <v>5</v>
      </c>
      <c r="B27" s="13" t="s">
        <v>4</v>
      </c>
      <c r="C27" s="9">
        <v>36</v>
      </c>
      <c r="D27" s="9">
        <v>36</v>
      </c>
      <c r="E27" s="9">
        <v>36</v>
      </c>
    </row>
    <row r="28" spans="1:6" ht="21.95" customHeight="1">
      <c r="A28" s="12" t="s">
        <v>38</v>
      </c>
      <c r="B28" s="8" t="s">
        <v>39</v>
      </c>
      <c r="C28" s="17">
        <v>36.583333333333336</v>
      </c>
      <c r="D28" s="17">
        <v>36.583333333333336</v>
      </c>
      <c r="E28" s="17">
        <v>36.583333333333336</v>
      </c>
    </row>
    <row r="29" spans="1:6" ht="25.5">
      <c r="A29" s="7" t="s">
        <v>6</v>
      </c>
      <c r="B29" s="8" t="s">
        <v>3</v>
      </c>
      <c r="C29" s="9">
        <f>3998+2324+1105+11159+6060+3101+109+63+30+534+312+148</f>
        <v>28943</v>
      </c>
      <c r="D29" s="9">
        <f>1100+643+308+6545+2640+1469+1278+41+20+4+225+130</f>
        <v>14403</v>
      </c>
      <c r="E29" s="9">
        <f>1100+643+308+6545+2640+1469+1278+41+20+4+225+130</f>
        <v>14403</v>
      </c>
    </row>
    <row r="30" spans="1:6" ht="36.75">
      <c r="A30" s="14" t="s">
        <v>7</v>
      </c>
      <c r="B30" s="8" t="s">
        <v>3</v>
      </c>
      <c r="C30" s="9">
        <f>1168+13213+976</f>
        <v>15357</v>
      </c>
      <c r="D30" s="9">
        <f>7628+416</f>
        <v>8044</v>
      </c>
      <c r="E30" s="9">
        <f>7628+416</f>
        <v>8044</v>
      </c>
    </row>
    <row r="31" spans="1:6" ht="25.5">
      <c r="A31" s="14" t="s">
        <v>8</v>
      </c>
      <c r="B31" s="8" t="s">
        <v>3</v>
      </c>
      <c r="C31" s="9">
        <f>6128+976+975+623</f>
        <v>8702</v>
      </c>
      <c r="D31" s="9">
        <f>893+1986+560+239</f>
        <v>3678</v>
      </c>
      <c r="E31" s="9">
        <f>893+1986+560+239</f>
        <v>3678</v>
      </c>
    </row>
    <row r="32" spans="1:6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42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topLeftCell="A7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41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40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2019-05-21T06:14:36Z</dcterms:modified>
</cp:coreProperties>
</file>