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9630"/>
  </bookViews>
  <sheets>
    <sheet name="среднее" sheetId="2" r:id="rId1"/>
    <sheet name="ТиПО" sheetId="3" state="hidden" r:id="rId2"/>
    <sheet name="вузы" sheetId="4" state="hidden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" l="1"/>
  <c r="C30" i="2"/>
  <c r="C29" i="2"/>
  <c r="C15" i="2"/>
  <c r="E15" i="2"/>
  <c r="D15" i="2"/>
  <c r="C26" i="2"/>
  <c r="C23" i="2"/>
  <c r="C20" i="2"/>
  <c r="C17" i="2"/>
  <c r="E13" i="2" l="1"/>
  <c r="D13" i="2"/>
  <c r="E29" i="2"/>
  <c r="D29" i="2"/>
  <c r="E30" i="2"/>
  <c r="E33" i="2"/>
  <c r="D33" i="2"/>
  <c r="D30" i="2"/>
  <c r="C22" i="2" l="1"/>
  <c r="C19" i="2"/>
  <c r="D28" i="2"/>
  <c r="E28" i="2"/>
  <c r="C28" i="2"/>
  <c r="D25" i="2"/>
  <c r="E25" i="2"/>
  <c r="C25" i="2"/>
  <c r="D22" i="2"/>
  <c r="E22" i="2"/>
  <c r="D19" i="2"/>
  <c r="E19" i="2"/>
  <c r="C13" i="2" l="1"/>
  <c r="C12" i="2" s="1"/>
  <c r="E12" i="2" l="1"/>
  <c r="D12" i="2" l="1"/>
</calcChain>
</file>

<file path=xl/sharedStrings.xml><?xml version="1.0" encoding="utf-8"?>
<sst xmlns="http://schemas.openxmlformats.org/spreadsheetml/2006/main" count="158" uniqueCount="41">
  <si>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</si>
  <si>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</si>
  <si>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</si>
  <si>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</si>
  <si>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</si>
  <si>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</si>
  <si>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</si>
  <si>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</si>
  <si>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</si>
  <si>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</si>
  <si>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</si>
  <si>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</si>
  <si>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</si>
  <si>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</si>
  <si>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</si>
  <si>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</si>
  <si>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</si>
  <si>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</si>
  <si>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</si>
  <si>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</si>
  <si>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</si>
  <si>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</si>
  <si>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</si>
  <si>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</si>
  <si>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</si>
  <si>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</si>
  <si>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</si>
  <si>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</si>
  <si>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</si>
  <si>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</si>
  <si>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</si>
  <si>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</si>
  <si>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</si>
  <si>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</si>
  <si>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</si>
  <si>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</si>
  <si>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2019 год</t>
  </si>
  <si>
    <t>ГУ "Средняя общеобразовательная школа-гимназия № 9 города Павлодара"</t>
  </si>
  <si>
    <t>Директор:                                                    Завальная С.В.</t>
  </si>
  <si>
    <t>факт расход</t>
  </si>
  <si>
    <t>по состоянию на "1" августа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</si>
</sst>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2" workbookViewId="0">
      <selection activeCell="C16" sqref="C16"/>
    </sheetView>
  </sheetViews>
  <sheetFormatPr defaultColWidth="9.140625" defaultRowHeight="20.25" x14ac:dyDescent="0.3"/>
  <cols>
    <col min="1" max="1" width="64.28515625" style="2" customWidth="1"/>
    <col min="2" max="2" width="9.140625" style="3"/>
    <col min="3" max="3" width="14.42578125" style="2" customWidth="1"/>
    <col min="4" max="4" width="14.7109375" style="2" customWidth="1"/>
    <col min="5" max="5" width="14.5703125" style="2" customWidth="1"/>
    <col min="6" max="6" width="15.140625" style="2" customWidth="1"/>
    <col min="7" max="7" width="12" style="2" customWidth="1"/>
    <col min="8" max="16384" width="9.140625" style="2"/>
  </cols>
  <sheetData>
    <row r="1" spans="1:5" x14ac:dyDescent="0.3">
      <c r="A1" s="19" t="s">
        <v>16</v>
      </c>
      <c r="B1" s="19"/>
      <c r="C1" s="19"/>
      <c r="D1" s="19"/>
      <c r="E1" s="19"/>
    </row>
    <row r="2" spans="1:5" x14ac:dyDescent="0.3">
      <c r="A2" s="19" t="s">
        <v>40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 t="s">
        <v>37</v>
      </c>
      <c r="B4" s="22"/>
      <c r="C4" s="22"/>
      <c r="D4" s="22"/>
      <c r="E4" s="22"/>
    </row>
    <row r="5" spans="1:5" ht="15.75" customHeight="1" x14ac:dyDescent="0.3">
      <c r="A5" s="23" t="s">
        <v>18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0" t="s">
        <v>35</v>
      </c>
      <c r="B9" s="21" t="s">
        <v>21</v>
      </c>
      <c r="C9" s="20" t="s">
        <v>36</v>
      </c>
      <c r="D9" s="20"/>
      <c r="E9" s="20"/>
    </row>
    <row r="10" spans="1:5" ht="40.5" x14ac:dyDescent="0.3">
      <c r="A10" s="20"/>
      <c r="B10" s="21"/>
      <c r="C10" s="5" t="s">
        <v>22</v>
      </c>
      <c r="D10" s="5" t="s">
        <v>23</v>
      </c>
      <c r="E10" s="17" t="s">
        <v>39</v>
      </c>
    </row>
    <row r="11" spans="1:5" x14ac:dyDescent="0.3">
      <c r="A11" s="7" t="s">
        <v>24</v>
      </c>
      <c r="B11" s="8" t="s">
        <v>10</v>
      </c>
      <c r="C11" s="9">
        <v>1884</v>
      </c>
      <c r="D11" s="9">
        <v>1884</v>
      </c>
      <c r="E11" s="9">
        <v>1884</v>
      </c>
    </row>
    <row r="12" spans="1:5" ht="25.5" x14ac:dyDescent="0.3">
      <c r="A12" s="12" t="s">
        <v>27</v>
      </c>
      <c r="B12" s="8" t="s">
        <v>2</v>
      </c>
      <c r="C12" s="18">
        <f>SUM(C13/C11)</f>
        <v>196.92303609341826</v>
      </c>
      <c r="D12" s="18">
        <f t="shared" ref="D12:E12" si="0">SUM(D13/D11)</f>
        <v>115.11613588110403</v>
      </c>
      <c r="E12" s="18">
        <f t="shared" si="0"/>
        <v>115.11613588110403</v>
      </c>
    </row>
    <row r="13" spans="1:5" ht="25.5" x14ac:dyDescent="0.3">
      <c r="A13" s="7" t="s">
        <v>11</v>
      </c>
      <c r="B13" s="8" t="s">
        <v>2</v>
      </c>
      <c r="C13" s="9">
        <f>SUM(C15+C29+C30+C31+C32+C33)</f>
        <v>371003</v>
      </c>
      <c r="D13" s="9">
        <f>39628+2317.9+130932.3+225+11791.3+D29+D30+D31+D33</f>
        <v>216878.8</v>
      </c>
      <c r="E13" s="9">
        <f>39628+2317.9+130932.3+225+11791.3+E29+E30+E31+E33</f>
        <v>216878.8</v>
      </c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>
        <f>93307+2317+207766.3+225+11891.3</f>
        <v>315506.59999999998</v>
      </c>
      <c r="D15" s="9">
        <f>39628+2317.9+130932.3+225+11791.3</f>
        <v>184894.5</v>
      </c>
      <c r="E15" s="9">
        <f>39628+2317.9+130932.3+225+11791.3</f>
        <v>184894.5</v>
      </c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>
        <f>13280+1000</f>
        <v>14280</v>
      </c>
      <c r="D17" s="9">
        <v>14280</v>
      </c>
      <c r="E17" s="9">
        <v>14280</v>
      </c>
    </row>
    <row r="18" spans="1:5" x14ac:dyDescent="0.3">
      <c r="A18" s="12" t="s">
        <v>4</v>
      </c>
      <c r="B18" s="13" t="s">
        <v>3</v>
      </c>
      <c r="C18" s="9">
        <v>10.5</v>
      </c>
      <c r="D18" s="9">
        <v>10.5</v>
      </c>
      <c r="E18" s="9">
        <v>10.5</v>
      </c>
    </row>
    <row r="19" spans="1:5" ht="21.95" customHeight="1" x14ac:dyDescent="0.3">
      <c r="A19" s="12" t="s">
        <v>31</v>
      </c>
      <c r="B19" s="8" t="s">
        <v>32</v>
      </c>
      <c r="C19" s="9">
        <f>SUM(C17*100/C18)</f>
        <v>136000</v>
      </c>
      <c r="D19" s="9">
        <f t="shared" ref="D19:E19" si="1">SUM(D17*100/D18)</f>
        <v>136000</v>
      </c>
      <c r="E19" s="9">
        <f t="shared" si="1"/>
        <v>136000</v>
      </c>
    </row>
    <row r="20" spans="1:5" ht="25.5" x14ac:dyDescent="0.3">
      <c r="A20" s="9" t="s">
        <v>25</v>
      </c>
      <c r="B20" s="8" t="s">
        <v>2</v>
      </c>
      <c r="C20" s="9">
        <f>219562-111.6+21600.1</f>
        <v>241050.5</v>
      </c>
      <c r="D20" s="9">
        <v>219562</v>
      </c>
      <c r="E20" s="9">
        <v>219562</v>
      </c>
    </row>
    <row r="21" spans="1:5" x14ac:dyDescent="0.3">
      <c r="A21" s="12" t="s">
        <v>4</v>
      </c>
      <c r="B21" s="13" t="s">
        <v>3</v>
      </c>
      <c r="C21" s="9">
        <v>158</v>
      </c>
      <c r="D21" s="9">
        <v>158</v>
      </c>
      <c r="E21" s="9">
        <v>158</v>
      </c>
    </row>
    <row r="22" spans="1:5" ht="21.95" customHeight="1" x14ac:dyDescent="0.3">
      <c r="A22" s="12" t="s">
        <v>31</v>
      </c>
      <c r="B22" s="8" t="s">
        <v>32</v>
      </c>
      <c r="C22" s="9">
        <f>SUM(C20*100/C21)</f>
        <v>152563.60759493671</v>
      </c>
      <c r="D22" s="9">
        <f t="shared" ref="D22:E22" si="2">SUM(D20*100/D21)</f>
        <v>138963.29113924049</v>
      </c>
      <c r="E22" s="9">
        <f t="shared" si="2"/>
        <v>138963.29113924049</v>
      </c>
    </row>
    <row r="23" spans="1:5" ht="57" x14ac:dyDescent="0.3">
      <c r="A23" s="16" t="s">
        <v>29</v>
      </c>
      <c r="B23" s="8" t="s">
        <v>2</v>
      </c>
      <c r="C23" s="9">
        <f>18965+10000</f>
        <v>28965</v>
      </c>
      <c r="D23" s="9">
        <v>18965</v>
      </c>
      <c r="E23" s="9">
        <v>18965</v>
      </c>
    </row>
    <row r="24" spans="1:5" x14ac:dyDescent="0.3">
      <c r="A24" s="12" t="s">
        <v>4</v>
      </c>
      <c r="B24" s="13" t="s">
        <v>3</v>
      </c>
      <c r="C24" s="9">
        <v>24.5</v>
      </c>
      <c r="D24" s="9">
        <v>24.5</v>
      </c>
      <c r="E24" s="9">
        <v>24.5</v>
      </c>
    </row>
    <row r="25" spans="1:5" ht="21.95" customHeight="1" x14ac:dyDescent="0.3">
      <c r="A25" s="12" t="s">
        <v>31</v>
      </c>
      <c r="B25" s="8" t="s">
        <v>32</v>
      </c>
      <c r="C25" s="9">
        <f>C23*100/C24</f>
        <v>118224.48979591837</v>
      </c>
      <c r="D25" s="9">
        <f t="shared" ref="D25:E25" si="3">D23*100/D24</f>
        <v>77408.163265306124</v>
      </c>
      <c r="E25" s="9">
        <f t="shared" si="3"/>
        <v>77408.163265306124</v>
      </c>
    </row>
    <row r="26" spans="1:5" ht="25.5" x14ac:dyDescent="0.3">
      <c r="A26" s="9" t="s">
        <v>26</v>
      </c>
      <c r="B26" s="8" t="s">
        <v>2</v>
      </c>
      <c r="C26" s="9">
        <f>21734.9+6000</f>
        <v>27734.9</v>
      </c>
      <c r="D26" s="9">
        <v>21734.9</v>
      </c>
      <c r="E26" s="9">
        <v>21734.9</v>
      </c>
    </row>
    <row r="27" spans="1:5" x14ac:dyDescent="0.3">
      <c r="A27" s="12" t="s">
        <v>4</v>
      </c>
      <c r="B27" s="13" t="s">
        <v>3</v>
      </c>
      <c r="C27" s="9">
        <v>37</v>
      </c>
      <c r="D27" s="9">
        <v>37</v>
      </c>
      <c r="E27" s="9">
        <v>37</v>
      </c>
    </row>
    <row r="28" spans="1:5" ht="21.95" customHeight="1" x14ac:dyDescent="0.3">
      <c r="A28" s="12" t="s">
        <v>31</v>
      </c>
      <c r="B28" s="8" t="s">
        <v>32</v>
      </c>
      <c r="C28" s="9">
        <f>C26*100/C27</f>
        <v>74959.189189189186</v>
      </c>
      <c r="D28" s="9">
        <f t="shared" ref="D28:E28" si="4">D26*100/D27</f>
        <v>58742.972972972973</v>
      </c>
      <c r="E28" s="9">
        <f t="shared" si="4"/>
        <v>58742.972972972973</v>
      </c>
    </row>
    <row r="29" spans="1:5" ht="25.5" x14ac:dyDescent="0.3">
      <c r="A29" s="7" t="s">
        <v>5</v>
      </c>
      <c r="B29" s="8" t="s">
        <v>2</v>
      </c>
      <c r="C29" s="9">
        <f>5642+2913+1370+12198+5962+2776</f>
        <v>30861</v>
      </c>
      <c r="D29" s="9">
        <f>2648+1169+545+8051+3543+1621</f>
        <v>17577</v>
      </c>
      <c r="E29" s="9">
        <f>2648+1169+545+8051+3543+1621</f>
        <v>17577</v>
      </c>
    </row>
    <row r="30" spans="1:5" ht="36.75" x14ac:dyDescent="0.3">
      <c r="A30" s="14" t="s">
        <v>6</v>
      </c>
      <c r="B30" s="8" t="s">
        <v>2</v>
      </c>
      <c r="C30" s="9">
        <f>12868+897.4</f>
        <v>13765.4</v>
      </c>
      <c r="D30" s="9">
        <f>7676+434.4</f>
        <v>8110.4</v>
      </c>
      <c r="E30" s="9">
        <f>7676+434.4</f>
        <v>8110.4</v>
      </c>
    </row>
    <row r="31" spans="1:5" ht="25.5" x14ac:dyDescent="0.3">
      <c r="A31" s="14" t="s">
        <v>7</v>
      </c>
      <c r="B31" s="8" t="s">
        <v>2</v>
      </c>
      <c r="C31" s="9">
        <v>4516.6000000000004</v>
      </c>
      <c r="D31" s="9">
        <v>3427.6</v>
      </c>
      <c r="E31" s="9">
        <v>3427.6</v>
      </c>
    </row>
    <row r="32" spans="1:5" ht="36.75" x14ac:dyDescent="0.3">
      <c r="A32" s="14" t="s">
        <v>8</v>
      </c>
      <c r="B32" s="8" t="s">
        <v>2</v>
      </c>
      <c r="C32" s="9">
        <v>0</v>
      </c>
      <c r="D32" s="9">
        <v>0</v>
      </c>
      <c r="E32" s="9">
        <v>0</v>
      </c>
    </row>
    <row r="33" spans="1:5" ht="51.75" customHeight="1" x14ac:dyDescent="0.3">
      <c r="A33" s="14" t="s">
        <v>9</v>
      </c>
      <c r="B33" s="8" t="s">
        <v>2</v>
      </c>
      <c r="C33" s="9">
        <f>1129+98.3+4828+298.1</f>
        <v>6353.4000000000005</v>
      </c>
      <c r="D33" s="9">
        <f>1041+98.2+1432+298.1</f>
        <v>2869.2999999999997</v>
      </c>
      <c r="E33" s="9">
        <f>1041+98.2+1432+298.1</f>
        <v>2869.2999999999997</v>
      </c>
    </row>
    <row r="34" spans="1:5" ht="66.75" customHeight="1" x14ac:dyDescent="0.3"/>
    <row r="35" spans="1:5" x14ac:dyDescent="0.3">
      <c r="A35" s="2" t="s">
        <v>38</v>
      </c>
    </row>
  </sheetData>
  <mergeCells count="7">
    <mergeCell ref="A9:A10"/>
    <mergeCell ref="B9:B10"/>
    <mergeCell ref="C9:E9"/>
    <mergeCell ref="A1:E1"/>
    <mergeCell ref="A2:E2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16</v>
      </c>
      <c r="B1" s="19"/>
      <c r="C1" s="19"/>
      <c r="D1" s="19"/>
      <c r="E1" s="19"/>
    </row>
    <row r="2" spans="1:5" x14ac:dyDescent="0.3">
      <c r="A2" s="19" t="s">
        <v>20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18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0" t="s">
        <v>34</v>
      </c>
      <c r="B9" s="21" t="s">
        <v>21</v>
      </c>
      <c r="C9" s="20" t="s">
        <v>17</v>
      </c>
      <c r="D9" s="20"/>
      <c r="E9" s="20"/>
    </row>
    <row r="10" spans="1:5" ht="40.5" x14ac:dyDescent="0.3">
      <c r="A10" s="20"/>
      <c r="B10" s="21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customHeight="1" x14ac:dyDescent="0.3">
      <c r="A23" s="16" t="s">
        <v>30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9" t="s">
        <v>26</v>
      </c>
      <c r="B26" s="8" t="s">
        <v>2</v>
      </c>
      <c r="C26" s="9"/>
      <c r="D26" s="9"/>
      <c r="E26" s="9"/>
    </row>
    <row r="27" spans="1:5" x14ac:dyDescent="0.3">
      <c r="A27" s="12" t="s">
        <v>4</v>
      </c>
      <c r="B27" s="13" t="s">
        <v>3</v>
      </c>
      <c r="C27" s="9"/>
      <c r="D27" s="9"/>
      <c r="E27" s="9"/>
    </row>
    <row r="28" spans="1:5" ht="21.95" customHeight="1" x14ac:dyDescent="0.3">
      <c r="A28" s="12" t="s">
        <v>31</v>
      </c>
      <c r="B28" s="8" t="s">
        <v>32</v>
      </c>
      <c r="C28" s="9"/>
      <c r="D28" s="9"/>
      <c r="E28" s="9"/>
    </row>
    <row r="29" spans="1:5" ht="25.5" x14ac:dyDescent="0.3">
      <c r="A29" s="7" t="s">
        <v>5</v>
      </c>
      <c r="B29" s="8" t="s">
        <v>2</v>
      </c>
      <c r="C29" s="9"/>
      <c r="D29" s="9"/>
      <c r="E29" s="9"/>
    </row>
    <row r="30" spans="1:5" ht="36.75" x14ac:dyDescent="0.3">
      <c r="A30" s="14" t="s">
        <v>6</v>
      </c>
      <c r="B30" s="8" t="s">
        <v>2</v>
      </c>
      <c r="C30" s="9"/>
      <c r="D30" s="9"/>
      <c r="E30" s="9"/>
    </row>
    <row r="31" spans="1:5" ht="25.5" x14ac:dyDescent="0.3">
      <c r="A31" s="14" t="s">
        <v>7</v>
      </c>
      <c r="B31" s="8" t="s">
        <v>2</v>
      </c>
      <c r="C31" s="9"/>
      <c r="D31" s="9"/>
      <c r="E31" s="9"/>
    </row>
    <row r="32" spans="1:5" ht="36.75" x14ac:dyDescent="0.3">
      <c r="A32" s="14" t="s">
        <v>8</v>
      </c>
      <c r="B32" s="8" t="s">
        <v>2</v>
      </c>
      <c r="C32" s="9"/>
      <c r="D32" s="9"/>
      <c r="E32" s="9"/>
    </row>
    <row r="33" spans="1:5" ht="38.25" customHeight="1" x14ac:dyDescent="0.3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16</v>
      </c>
      <c r="B1" s="19"/>
      <c r="C1" s="19"/>
      <c r="D1" s="19"/>
      <c r="E1" s="19"/>
    </row>
    <row r="2" spans="1:5" x14ac:dyDescent="0.3">
      <c r="A2" s="19" t="s">
        <v>20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18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0" t="s">
        <v>33</v>
      </c>
      <c r="B9" s="21" t="s">
        <v>21</v>
      </c>
      <c r="C9" s="20" t="s">
        <v>17</v>
      </c>
      <c r="D9" s="20"/>
      <c r="E9" s="20"/>
    </row>
    <row r="10" spans="1:5" ht="40.5" x14ac:dyDescent="0.3">
      <c r="A10" s="20"/>
      <c r="B10" s="21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среднее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2019-08-22T08:17:03Z</dcterms:modified>
</cp:coreProperties>
</file>