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/>
  <c r="D26"/>
  <c r="E26" s="1"/>
  <c r="D23"/>
  <c r="D25" s="1"/>
  <c r="E20"/>
  <c r="E12" i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D20"/>
  <c r="D23"/>
  <c r="D19"/>
  <c r="D17"/>
  <c r="C20" i="2"/>
  <c r="C13" i="1"/>
  <c r="D28" i="2"/>
  <c r="E11" i="1"/>
  <c r="E14" i="2"/>
  <c r="E16"/>
  <c r="E17"/>
  <c r="E18"/>
  <c r="E19"/>
  <c r="E21"/>
  <c r="E24"/>
  <c r="E27"/>
  <c r="E29"/>
  <c r="E30"/>
  <c r="E31"/>
  <c r="E32"/>
  <c r="E33"/>
  <c r="E11"/>
  <c r="D19"/>
  <c r="D17"/>
  <c r="E23" l="1"/>
  <c r="D22"/>
  <c r="E22" s="1"/>
  <c r="E25"/>
  <c r="C23"/>
  <c r="C25" s="1"/>
  <c r="E28"/>
  <c r="C26"/>
  <c r="C28" s="1"/>
  <c r="C17"/>
  <c r="C19" s="1"/>
  <c r="D15" i="1"/>
  <c r="C22"/>
  <c r="C19"/>
  <c r="C20"/>
  <c r="C23"/>
  <c r="C17"/>
  <c r="C15" i="2" l="1"/>
  <c r="C13" s="1"/>
  <c r="C22"/>
  <c r="D13" i="1"/>
  <c r="D15" i="2" l="1"/>
  <c r="E15" s="1"/>
  <c r="D13" l="1"/>
  <c r="E13" l="1"/>
  <c r="D12"/>
  <c r="E12" s="1"/>
  <c r="C15" i="1"/>
  <c r="C12" s="1"/>
  <c r="D12" l="1"/>
</calcChain>
</file>

<file path=xl/sharedStrings.xml><?xml version="1.0" encoding="utf-8"?>
<sst xmlns="http://schemas.openxmlformats.org/spreadsheetml/2006/main" count="206" uniqueCount="45">
  <si>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</si>
  <si>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</si>
  <si>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</si>
  <si>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</si>
  <si>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</si>
  <si>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</si>
  <si>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</si>
  <si>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</si>
  <si>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</si>
  <si>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</si>
  <si>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</si>
  <si>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</si>
  <si>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</si>
  <si>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</si>
  <si>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</si>
  <si>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</si>
  <si>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</si>
  <si>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</si>
  <si>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</si>
  <si>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</si>
  <si>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</si>
  <si>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</si>
  <si>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</si>
  <si>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</si>
  <si>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</si>
  <si>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</si>
  <si>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</si>
  <si>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</si>
  <si>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</si>
  <si>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</si>
  <si>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</si>
  <si>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</si>
  <si>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</si>
  <si>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</si>
  <si>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</si>
  <si>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</si>
  <si>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</si>
  <si>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</si>
  <si>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</si>
  <si>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</si>
  <si>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</si>
  <si>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</si>
  <si>
    <t>3.2. Основной персонал - учителя</t>
  </si>
  <si>
    <t>по состоянию на "1" октября  2019г.</t>
  </si>
  <si>
    <t>по состоянию на "1" октября 2019г.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</si>
</sst>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opLeftCell="A8" workbookViewId="0">
      <selection activeCell="G13" sqref="G13:G15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7">
      <c r="A1" s="22" t="s">
        <v>19</v>
      </c>
      <c r="B1" s="22"/>
      <c r="C1" s="22"/>
      <c r="D1" s="22"/>
      <c r="E1" s="22"/>
    </row>
    <row r="2" spans="1:7">
      <c r="A2" s="22" t="s">
        <v>43</v>
      </c>
      <c r="B2" s="22"/>
      <c r="C2" s="22"/>
      <c r="D2" s="22"/>
      <c r="E2" s="22"/>
    </row>
    <row r="3" spans="1:7">
      <c r="A3" s="1"/>
    </row>
    <row r="4" spans="1:7">
      <c r="A4" s="25" t="s">
        <v>41</v>
      </c>
      <c r="B4" s="25"/>
      <c r="C4" s="25"/>
      <c r="D4" s="25"/>
      <c r="E4" s="25"/>
    </row>
    <row r="5" spans="1:7" ht="15.75" customHeight="1">
      <c r="A5" s="26" t="s">
        <v>21</v>
      </c>
      <c r="B5" s="26"/>
      <c r="C5" s="26"/>
      <c r="D5" s="26"/>
      <c r="E5" s="26"/>
    </row>
    <row r="6" spans="1:7">
      <c r="A6" s="4"/>
    </row>
    <row r="7" spans="1:7">
      <c r="A7" s="15" t="s">
        <v>22</v>
      </c>
    </row>
    <row r="8" spans="1:7">
      <c r="A8" s="1"/>
    </row>
    <row r="9" spans="1:7">
      <c r="A9" s="23" t="s">
        <v>0</v>
      </c>
      <c r="B9" s="24" t="s">
        <v>24</v>
      </c>
      <c r="C9" s="23" t="s">
        <v>39</v>
      </c>
      <c r="D9" s="23"/>
      <c r="E9" s="23"/>
    </row>
    <row r="10" spans="1:7" ht="40.5">
      <c r="A10" s="23"/>
      <c r="B10" s="24"/>
      <c r="C10" s="5" t="s">
        <v>25</v>
      </c>
      <c r="D10" s="5" t="s">
        <v>26</v>
      </c>
      <c r="E10" s="6" t="s">
        <v>18</v>
      </c>
    </row>
    <row r="11" spans="1:7">
      <c r="A11" s="7" t="s">
        <v>17</v>
      </c>
      <c r="B11" s="8" t="s">
        <v>11</v>
      </c>
      <c r="C11" s="9">
        <v>60</v>
      </c>
      <c r="D11" s="9">
        <v>60</v>
      </c>
      <c r="E11" s="9">
        <f>D11</f>
        <v>60</v>
      </c>
    </row>
    <row r="12" spans="1:7" ht="25.5">
      <c r="A12" s="12" t="s">
        <v>29</v>
      </c>
      <c r="B12" s="8" t="s">
        <v>3</v>
      </c>
      <c r="C12" s="18">
        <f>C13/C11</f>
        <v>181.16666666666666</v>
      </c>
      <c r="D12" s="18">
        <f>D13/D11</f>
        <v>129.43272727272728</v>
      </c>
      <c r="E12" s="18">
        <f t="shared" ref="E12:E30" si="0">D12</f>
        <v>129.43272727272728</v>
      </c>
    </row>
    <row r="13" spans="1:7" ht="25.5">
      <c r="A13" s="7" t="s">
        <v>12</v>
      </c>
      <c r="B13" s="8" t="s">
        <v>3</v>
      </c>
      <c r="C13" s="9">
        <f>C15+C26+C27+C28+C29+C30</f>
        <v>10870</v>
      </c>
      <c r="D13" s="18">
        <f>D15+D26+D27+D28+D29+D30</f>
        <v>7765.9636363636373</v>
      </c>
      <c r="E13" s="18">
        <f t="shared" si="0"/>
        <v>7765.9636363636373</v>
      </c>
      <c r="G13" s="27"/>
    </row>
    <row r="14" spans="1:7">
      <c r="A14" s="10" t="s">
        <v>1</v>
      </c>
      <c r="B14" s="11"/>
      <c r="C14" s="9"/>
      <c r="D14" s="18"/>
      <c r="E14" s="9">
        <f t="shared" si="0"/>
        <v>0</v>
      </c>
    </row>
    <row r="15" spans="1:7" ht="25.5">
      <c r="A15" s="7" t="s">
        <v>13</v>
      </c>
      <c r="B15" s="8" t="s">
        <v>3</v>
      </c>
      <c r="C15" s="9">
        <f>C17+C20+C23</f>
        <v>8952</v>
      </c>
      <c r="D15" s="18">
        <f>D17+D20+D23</f>
        <v>6526.9636363636373</v>
      </c>
      <c r="E15" s="18">
        <f t="shared" si="0"/>
        <v>6526.9636363636373</v>
      </c>
      <c r="G15" s="27"/>
    </row>
    <row r="16" spans="1:7">
      <c r="A16" s="10" t="s">
        <v>2</v>
      </c>
      <c r="B16" s="11"/>
      <c r="C16" s="9"/>
      <c r="D16" s="9"/>
      <c r="E16" s="9">
        <f t="shared" si="0"/>
        <v>0</v>
      </c>
    </row>
    <row r="17" spans="1:5" ht="25.5">
      <c r="A17" s="9" t="s">
        <v>14</v>
      </c>
      <c r="B17" s="8" t="s">
        <v>3</v>
      </c>
      <c r="C17" s="9">
        <f>40.8*11-19.1</f>
        <v>429.69999999999993</v>
      </c>
      <c r="D17" s="19">
        <f>C17/11*9</f>
        <v>351.57272727272721</v>
      </c>
      <c r="E17" s="18">
        <f t="shared" si="0"/>
        <v>351.57272727272721</v>
      </c>
    </row>
    <row r="18" spans="1:5">
      <c r="A18" s="12" t="s">
        <v>5</v>
      </c>
      <c r="B18" s="13" t="s">
        <v>4</v>
      </c>
      <c r="C18" s="9">
        <v>0.5</v>
      </c>
      <c r="D18" s="9">
        <v>0.5</v>
      </c>
      <c r="E18" s="9">
        <f t="shared" si="0"/>
        <v>0.5</v>
      </c>
    </row>
    <row r="19" spans="1:5" ht="21.95" customHeight="1">
      <c r="A19" s="12" t="s">
        <v>34</v>
      </c>
      <c r="B19" s="8" t="s">
        <v>35</v>
      </c>
      <c r="C19" s="18">
        <f>C17/6*C18</f>
        <v>35.80833333333333</v>
      </c>
      <c r="D19" s="18">
        <f>D17/9*D18</f>
        <v>19.531818181818178</v>
      </c>
      <c r="E19" s="18">
        <f t="shared" si="0"/>
        <v>19.531818181818178</v>
      </c>
    </row>
    <row r="20" spans="1:5" ht="25.5">
      <c r="A20" s="9" t="s">
        <v>16</v>
      </c>
      <c r="B20" s="8" t="s">
        <v>3</v>
      </c>
      <c r="C20" s="9">
        <f>711.9*11+390</f>
        <v>8220.9</v>
      </c>
      <c r="D20" s="18">
        <f>C20/11*9-797.4</f>
        <v>5928.7909090909097</v>
      </c>
      <c r="E20" s="18">
        <f t="shared" si="0"/>
        <v>5928.7909090909097</v>
      </c>
    </row>
    <row r="21" spans="1:5">
      <c r="A21" s="12" t="s">
        <v>5</v>
      </c>
      <c r="B21" s="13" t="s">
        <v>4</v>
      </c>
      <c r="C21" s="9">
        <v>8.9</v>
      </c>
      <c r="D21" s="9">
        <v>8.9</v>
      </c>
      <c r="E21" s="9">
        <f t="shared" si="0"/>
        <v>8.9</v>
      </c>
    </row>
    <row r="22" spans="1:5" ht="21.95" customHeight="1">
      <c r="A22" s="12" t="s">
        <v>34</v>
      </c>
      <c r="B22" s="8" t="s">
        <v>35</v>
      </c>
      <c r="C22" s="18">
        <f>C20/11/C21</f>
        <v>83.972420837589382</v>
      </c>
      <c r="D22" s="18">
        <v>80</v>
      </c>
      <c r="E22" s="9">
        <f t="shared" si="0"/>
        <v>80</v>
      </c>
    </row>
    <row r="23" spans="1:5" ht="25.5">
      <c r="A23" s="9" t="s">
        <v>15</v>
      </c>
      <c r="B23" s="8" t="s">
        <v>3</v>
      </c>
      <c r="C23" s="9">
        <f>27.4*11</f>
        <v>301.39999999999998</v>
      </c>
      <c r="D23" s="9">
        <f>C23/11*9</f>
        <v>246.6</v>
      </c>
      <c r="E23" s="9">
        <f t="shared" si="0"/>
        <v>246.6</v>
      </c>
    </row>
    <row r="24" spans="1:5">
      <c r="A24" s="12" t="s">
        <v>5</v>
      </c>
      <c r="B24" s="13" t="s">
        <v>4</v>
      </c>
      <c r="C24" s="9">
        <v>0.5</v>
      </c>
      <c r="D24" s="9">
        <v>0.5</v>
      </c>
      <c r="E24" s="9">
        <f t="shared" si="0"/>
        <v>0.5</v>
      </c>
    </row>
    <row r="25" spans="1:5" ht="21.95" customHeight="1">
      <c r="A25" s="12" t="s">
        <v>34</v>
      </c>
      <c r="B25" s="8" t="s">
        <v>35</v>
      </c>
      <c r="C25" s="9">
        <v>27.4</v>
      </c>
      <c r="D25" s="18">
        <v>27.399999999999995</v>
      </c>
      <c r="E25" s="9">
        <f t="shared" si="0"/>
        <v>27.399999999999995</v>
      </c>
    </row>
    <row r="26" spans="1:5" ht="25.5">
      <c r="A26" s="7" t="s">
        <v>6</v>
      </c>
      <c r="B26" s="8" t="s">
        <v>3</v>
      </c>
      <c r="C26" s="9">
        <v>862</v>
      </c>
      <c r="D26" s="9">
        <v>611</v>
      </c>
      <c r="E26" s="9">
        <f t="shared" si="0"/>
        <v>611</v>
      </c>
    </row>
    <row r="27" spans="1:5" ht="36.75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>
      <c r="A30" s="14" t="s">
        <v>10</v>
      </c>
      <c r="B30" s="8" t="s">
        <v>3</v>
      </c>
      <c r="C30" s="9">
        <v>1056</v>
      </c>
      <c r="D30" s="9">
        <v>628</v>
      </c>
      <c r="E30" s="9">
        <f t="shared" si="0"/>
        <v>628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7" workbookViewId="0">
      <selection activeCell="G13" sqref="G13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2" customWidth="1"/>
    <col min="6" max="6" width="12.5703125" style="2" customWidth="1"/>
    <col min="7" max="7" width="16.85546875" style="2" customWidth="1"/>
    <col min="8" max="8" width="11.42578125" style="2" bestFit="1" customWidth="1"/>
    <col min="9" max="16384" width="9.140625" style="2"/>
  </cols>
  <sheetData>
    <row r="1" spans="1:8">
      <c r="A1" s="22" t="s">
        <v>19</v>
      </c>
      <c r="B1" s="22"/>
      <c r="C1" s="22"/>
      <c r="D1" s="22"/>
      <c r="E1" s="22"/>
    </row>
    <row r="2" spans="1:8">
      <c r="A2" s="22" t="s">
        <v>44</v>
      </c>
      <c r="B2" s="22"/>
      <c r="C2" s="22"/>
      <c r="D2" s="22"/>
      <c r="E2" s="22"/>
    </row>
    <row r="3" spans="1:8">
      <c r="A3" s="1"/>
    </row>
    <row r="4" spans="1:8">
      <c r="A4" s="25" t="s">
        <v>40</v>
      </c>
      <c r="B4" s="25"/>
      <c r="C4" s="25"/>
      <c r="D4" s="25"/>
      <c r="E4" s="25"/>
    </row>
    <row r="5" spans="1:8" ht="15.75" customHeight="1">
      <c r="A5" s="26" t="s">
        <v>21</v>
      </c>
      <c r="B5" s="26"/>
      <c r="C5" s="26"/>
      <c r="D5" s="26"/>
      <c r="E5" s="26"/>
    </row>
    <row r="6" spans="1:8">
      <c r="A6" s="4"/>
      <c r="C6" s="20"/>
      <c r="D6" s="20"/>
      <c r="E6" s="20"/>
    </row>
    <row r="7" spans="1:8">
      <c r="A7" s="15" t="s">
        <v>22</v>
      </c>
      <c r="C7" s="21"/>
      <c r="D7" s="21"/>
      <c r="E7" s="21"/>
    </row>
    <row r="8" spans="1:8">
      <c r="A8" s="1"/>
      <c r="C8" s="21"/>
      <c r="D8" s="21"/>
      <c r="E8" s="21"/>
    </row>
    <row r="9" spans="1:8">
      <c r="A9" s="23" t="s">
        <v>38</v>
      </c>
      <c r="B9" s="24" t="s">
        <v>24</v>
      </c>
      <c r="C9" s="23" t="s">
        <v>39</v>
      </c>
      <c r="D9" s="23"/>
      <c r="E9" s="23"/>
    </row>
    <row r="10" spans="1:8" ht="40.5">
      <c r="A10" s="23"/>
      <c r="B10" s="24"/>
      <c r="C10" s="5" t="s">
        <v>25</v>
      </c>
      <c r="D10" s="5" t="s">
        <v>26</v>
      </c>
      <c r="E10" s="6" t="s">
        <v>18</v>
      </c>
    </row>
    <row r="11" spans="1:8">
      <c r="A11" s="7" t="s">
        <v>27</v>
      </c>
      <c r="B11" s="8" t="s">
        <v>11</v>
      </c>
      <c r="C11" s="17">
        <v>1895</v>
      </c>
      <c r="D11" s="17">
        <v>1895</v>
      </c>
      <c r="E11" s="17">
        <f>D11</f>
        <v>1895</v>
      </c>
    </row>
    <row r="12" spans="1:8" ht="25.5">
      <c r="A12" s="12" t="s">
        <v>30</v>
      </c>
      <c r="B12" s="8" t="s">
        <v>3</v>
      </c>
      <c r="C12" s="19">
        <v>194.60928759894452</v>
      </c>
      <c r="D12" s="19">
        <f t="shared" ref="D12" si="0">D13/D11</f>
        <v>149.75039577836412</v>
      </c>
      <c r="E12" s="17">
        <f t="shared" ref="E12:E33" si="1">D12</f>
        <v>149.75039577836412</v>
      </c>
    </row>
    <row r="13" spans="1:8" ht="25.5">
      <c r="A13" s="7" t="s">
        <v>12</v>
      </c>
      <c r="B13" s="8" t="s">
        <v>3</v>
      </c>
      <c r="C13" s="18">
        <f>C15+C29+C30+C31+C32+C33</f>
        <v>428173</v>
      </c>
      <c r="D13" s="9">
        <f t="shared" ref="D13" si="2">D15+D29+D30+D31+D32+D33</f>
        <v>283777</v>
      </c>
      <c r="E13" s="17">
        <f t="shared" si="1"/>
        <v>283777</v>
      </c>
      <c r="G13" s="27"/>
      <c r="H13" s="27"/>
    </row>
    <row r="14" spans="1:8">
      <c r="A14" s="10" t="s">
        <v>1</v>
      </c>
      <c r="B14" s="11"/>
      <c r="C14" s="9"/>
      <c r="D14" s="9"/>
      <c r="E14" s="17">
        <f t="shared" si="1"/>
        <v>0</v>
      </c>
    </row>
    <row r="15" spans="1:8" ht="25.5">
      <c r="A15" s="7" t="s">
        <v>13</v>
      </c>
      <c r="B15" s="8" t="s">
        <v>3</v>
      </c>
      <c r="C15" s="9">
        <f>C17+C20+C23+C26</f>
        <v>356548.4</v>
      </c>
      <c r="D15" s="9">
        <f t="shared" ref="D15" si="3">D17+D20+D23+D26</f>
        <v>241494.40000000005</v>
      </c>
      <c r="E15" s="17">
        <f t="shared" si="1"/>
        <v>241494.40000000005</v>
      </c>
    </row>
    <row r="16" spans="1:8">
      <c r="A16" s="10" t="s">
        <v>2</v>
      </c>
      <c r="B16" s="11"/>
      <c r="C16" s="9"/>
      <c r="D16" s="9"/>
      <c r="E16" s="17">
        <f t="shared" si="1"/>
        <v>0</v>
      </c>
    </row>
    <row r="17" spans="1:5" ht="25.5">
      <c r="A17" s="9" t="s">
        <v>14</v>
      </c>
      <c r="B17" s="8" t="s">
        <v>3</v>
      </c>
      <c r="C17" s="9">
        <f>1079.8*12</f>
        <v>12957.599999999999</v>
      </c>
      <c r="D17" s="9">
        <f>1079.8*9</f>
        <v>9718.1999999999989</v>
      </c>
      <c r="E17" s="17">
        <f t="shared" si="1"/>
        <v>9718.1999999999989</v>
      </c>
    </row>
    <row r="18" spans="1:5">
      <c r="A18" s="12" t="s">
        <v>5</v>
      </c>
      <c r="B18" s="13" t="s">
        <v>4</v>
      </c>
      <c r="C18" s="9">
        <v>10</v>
      </c>
      <c r="D18" s="9">
        <v>10</v>
      </c>
      <c r="E18" s="17">
        <f t="shared" si="1"/>
        <v>10</v>
      </c>
    </row>
    <row r="19" spans="1:5" ht="21.95" customHeight="1">
      <c r="A19" s="12" t="s">
        <v>34</v>
      </c>
      <c r="B19" s="8" t="s">
        <v>35</v>
      </c>
      <c r="C19" s="18">
        <f>C17/12/C18</f>
        <v>107.97999999999999</v>
      </c>
      <c r="D19" s="18">
        <f>D17/9/D18</f>
        <v>107.97999999999999</v>
      </c>
      <c r="E19" s="17">
        <f t="shared" si="1"/>
        <v>107.97999999999999</v>
      </c>
    </row>
    <row r="20" spans="1:5" ht="25.5">
      <c r="A20" s="9" t="s">
        <v>42</v>
      </c>
      <c r="B20" s="8" t="s">
        <v>3</v>
      </c>
      <c r="C20" s="17">
        <f>226580.3+22540.1+66721.6-800.6-9922.6</f>
        <v>305118.80000000005</v>
      </c>
      <c r="D20" s="17">
        <f>C20/12*9-25916.9</f>
        <v>202922.20000000004</v>
      </c>
      <c r="E20" s="17">
        <f t="shared" si="1"/>
        <v>202922.20000000004</v>
      </c>
    </row>
    <row r="21" spans="1:5">
      <c r="A21" s="12" t="s">
        <v>5</v>
      </c>
      <c r="B21" s="13" t="s">
        <v>4</v>
      </c>
      <c r="C21" s="9">
        <v>196.5</v>
      </c>
      <c r="D21" s="9">
        <v>196.5</v>
      </c>
      <c r="E21" s="17">
        <f t="shared" si="1"/>
        <v>196.5</v>
      </c>
    </row>
    <row r="22" spans="1:5" ht="21.95" customHeight="1">
      <c r="A22" s="12" t="s">
        <v>34</v>
      </c>
      <c r="B22" s="8" t="s">
        <v>35</v>
      </c>
      <c r="C22" s="18">
        <f>C20/12/C21</f>
        <v>129.3972858354538</v>
      </c>
      <c r="D22" s="18">
        <f>D20/9/D21</f>
        <v>114.74255018377158</v>
      </c>
      <c r="E22" s="17">
        <f t="shared" si="1"/>
        <v>114.74255018377158</v>
      </c>
    </row>
    <row r="23" spans="1:5" ht="39">
      <c r="A23" s="16" t="s">
        <v>32</v>
      </c>
      <c r="B23" s="8" t="s">
        <v>3</v>
      </c>
      <c r="C23" s="9">
        <f>1298*12</f>
        <v>15576</v>
      </c>
      <c r="D23" s="9">
        <f>C23/12*9</f>
        <v>11682</v>
      </c>
      <c r="E23" s="17">
        <f t="shared" si="1"/>
        <v>11682</v>
      </c>
    </row>
    <row r="24" spans="1:5">
      <c r="A24" s="12" t="s">
        <v>5</v>
      </c>
      <c r="B24" s="13" t="s">
        <v>4</v>
      </c>
      <c r="C24" s="9">
        <v>21</v>
      </c>
      <c r="D24" s="9">
        <v>21</v>
      </c>
      <c r="E24" s="17">
        <f t="shared" si="1"/>
        <v>21</v>
      </c>
    </row>
    <row r="25" spans="1:5" ht="21.95" customHeight="1">
      <c r="A25" s="12" t="s">
        <v>34</v>
      </c>
      <c r="B25" s="8" t="s">
        <v>35</v>
      </c>
      <c r="C25" s="18">
        <f>C23/11/C24</f>
        <v>67.428571428571431</v>
      </c>
      <c r="D25" s="18">
        <f>D23/9/D24</f>
        <v>61.80952380952381</v>
      </c>
      <c r="E25" s="17">
        <f t="shared" si="1"/>
        <v>61.80952380952381</v>
      </c>
    </row>
    <row r="26" spans="1:5" ht="25.5">
      <c r="A26" s="9" t="s">
        <v>28</v>
      </c>
      <c r="B26" s="8" t="s">
        <v>3</v>
      </c>
      <c r="C26" s="9">
        <f>1908*12</f>
        <v>22896</v>
      </c>
      <c r="D26" s="9">
        <f>C26/12*9</f>
        <v>17172</v>
      </c>
      <c r="E26" s="17">
        <f t="shared" si="1"/>
        <v>17172</v>
      </c>
    </row>
    <row r="27" spans="1:5">
      <c r="A27" s="12" t="s">
        <v>5</v>
      </c>
      <c r="B27" s="13" t="s">
        <v>4</v>
      </c>
      <c r="C27" s="9">
        <v>32.75</v>
      </c>
      <c r="D27" s="9">
        <v>32.75</v>
      </c>
      <c r="E27" s="17">
        <f t="shared" si="1"/>
        <v>32.75</v>
      </c>
    </row>
    <row r="28" spans="1:5" ht="21.95" customHeight="1">
      <c r="A28" s="12" t="s">
        <v>34</v>
      </c>
      <c r="B28" s="8" t="s">
        <v>35</v>
      </c>
      <c r="C28" s="18">
        <f>C26/12/C27</f>
        <v>58.259541984732827</v>
      </c>
      <c r="D28" s="18">
        <f>D26/9/D27</f>
        <v>58.259541984732827</v>
      </c>
      <c r="E28" s="17">
        <f t="shared" si="1"/>
        <v>58.259541984732827</v>
      </c>
    </row>
    <row r="29" spans="1:5" ht="25.5">
      <c r="A29" s="7" t="s">
        <v>6</v>
      </c>
      <c r="B29" s="8" t="s">
        <v>3</v>
      </c>
      <c r="C29" s="9">
        <v>34255</v>
      </c>
      <c r="D29" s="9">
        <v>22825</v>
      </c>
      <c r="E29" s="17">
        <f t="shared" si="1"/>
        <v>22825</v>
      </c>
    </row>
    <row r="30" spans="1:5" ht="36.75">
      <c r="A30" s="14" t="s">
        <v>7</v>
      </c>
      <c r="B30" s="8" t="s">
        <v>3</v>
      </c>
      <c r="C30" s="9">
        <v>12912</v>
      </c>
      <c r="D30" s="9">
        <v>8386</v>
      </c>
      <c r="E30" s="17">
        <f t="shared" si="1"/>
        <v>8386</v>
      </c>
    </row>
    <row r="31" spans="1:5" ht="25.5">
      <c r="A31" s="14" t="s">
        <v>8</v>
      </c>
      <c r="B31" s="8" t="s">
        <v>3</v>
      </c>
      <c r="C31" s="9">
        <v>0</v>
      </c>
      <c r="D31" s="9">
        <v>0</v>
      </c>
      <c r="E31" s="17">
        <f t="shared" si="1"/>
        <v>0</v>
      </c>
    </row>
    <row r="32" spans="1:5" ht="36.75">
      <c r="A32" s="14" t="s">
        <v>9</v>
      </c>
      <c r="B32" s="8" t="s">
        <v>3</v>
      </c>
      <c r="C32" s="9">
        <v>5900</v>
      </c>
      <c r="D32" s="9">
        <v>0</v>
      </c>
      <c r="E32" s="17">
        <f t="shared" si="1"/>
        <v>0</v>
      </c>
    </row>
    <row r="33" spans="1:5" ht="38.25" customHeight="1">
      <c r="A33" s="14" t="s">
        <v>10</v>
      </c>
      <c r="B33" s="8" t="s">
        <v>3</v>
      </c>
      <c r="C33" s="9">
        <v>18557.599999999999</v>
      </c>
      <c r="D33" s="9">
        <v>11071.6</v>
      </c>
      <c r="E33" s="17">
        <f t="shared" si="1"/>
        <v>11071.6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2" t="s">
        <v>19</v>
      </c>
      <c r="B1" s="22"/>
      <c r="C1" s="22"/>
      <c r="D1" s="22"/>
      <c r="E1" s="22"/>
    </row>
    <row r="2" spans="1:5">
      <c r="A2" s="22" t="s">
        <v>23</v>
      </c>
      <c r="B2" s="22"/>
      <c r="C2" s="22"/>
      <c r="D2" s="22"/>
      <c r="E2" s="22"/>
    </row>
    <row r="3" spans="1:5">
      <c r="A3" s="1"/>
    </row>
    <row r="4" spans="1:5">
      <c r="A4" s="25"/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3" t="s">
        <v>37</v>
      </c>
      <c r="B9" s="24" t="s">
        <v>24</v>
      </c>
      <c r="C9" s="23" t="s">
        <v>20</v>
      </c>
      <c r="D9" s="23"/>
      <c r="E9" s="23"/>
    </row>
    <row r="10" spans="1:5" ht="40.5">
      <c r="A10" s="23"/>
      <c r="B10" s="2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34</v>
      </c>
      <c r="B19" s="8" t="s">
        <v>35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34</v>
      </c>
      <c r="B22" s="8" t="s">
        <v>35</v>
      </c>
      <c r="C22" s="9"/>
      <c r="D22" s="9"/>
      <c r="E22" s="9"/>
    </row>
    <row r="23" spans="1:5" ht="25.5" customHeight="1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34</v>
      </c>
      <c r="B25" s="8" t="s">
        <v>35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34</v>
      </c>
      <c r="B28" s="8" t="s">
        <v>35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2" t="s">
        <v>19</v>
      </c>
      <c r="B1" s="22"/>
      <c r="C1" s="22"/>
      <c r="D1" s="22"/>
      <c r="E1" s="22"/>
    </row>
    <row r="2" spans="1:5">
      <c r="A2" s="22" t="s">
        <v>23</v>
      </c>
      <c r="B2" s="22"/>
      <c r="C2" s="22"/>
      <c r="D2" s="22"/>
      <c r="E2" s="22"/>
    </row>
    <row r="3" spans="1:5">
      <c r="A3" s="1"/>
    </row>
    <row r="4" spans="1:5">
      <c r="A4" s="25"/>
      <c r="B4" s="25"/>
      <c r="C4" s="25"/>
      <c r="D4" s="25"/>
      <c r="E4" s="25"/>
    </row>
    <row r="5" spans="1:5" ht="15.75" customHeight="1">
      <c r="A5" s="26" t="s">
        <v>21</v>
      </c>
      <c r="B5" s="26"/>
      <c r="C5" s="26"/>
      <c r="D5" s="26"/>
      <c r="E5" s="26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3" t="s">
        <v>36</v>
      </c>
      <c r="B9" s="24" t="s">
        <v>24</v>
      </c>
      <c r="C9" s="23" t="s">
        <v>20</v>
      </c>
      <c r="D9" s="23"/>
      <c r="E9" s="23"/>
    </row>
    <row r="10" spans="1:5" ht="40.5">
      <c r="A10" s="23"/>
      <c r="B10" s="24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34</v>
      </c>
      <c r="B19" s="8" t="s">
        <v>35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34</v>
      </c>
      <c r="B22" s="8" t="s">
        <v>35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34</v>
      </c>
      <c r="B25" s="8" t="s">
        <v>35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2019-10-18T04:50:38Z</dcterms:modified>
</cp:coreProperties>
</file>