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8" i="1"/>
  <c r="J8"/>
  <c r="I8"/>
  <c r="D8"/>
  <c r="C8"/>
  <c r="N7"/>
  <c r="M7"/>
  <c r="G7"/>
  <c r="H7" s="1"/>
  <c r="F7"/>
  <c r="E7"/>
  <c r="N6"/>
  <c r="K6"/>
  <c r="O6" s="1"/>
  <c r="G6"/>
  <c r="H6" s="1"/>
  <c r="F6"/>
  <c r="L6" s="1"/>
  <c r="L5"/>
  <c r="K5"/>
  <c r="H5"/>
  <c r="Q4"/>
  <c r="M4"/>
  <c r="M6" s="1"/>
  <c r="Q6" s="1"/>
  <c r="F4"/>
  <c r="F8" s="1"/>
  <c r="E4"/>
  <c r="E8" l="1"/>
  <c r="L7"/>
  <c r="Q8"/>
  <c r="K7"/>
  <c r="O7" s="1"/>
  <c r="P7" s="1"/>
  <c r="Q7"/>
  <c r="P6"/>
  <c r="G4"/>
  <c r="G8" l="1"/>
  <c r="H4"/>
  <c r="H8" s="1"/>
  <c r="K4"/>
  <c r="L4"/>
  <c r="L8" s="1"/>
  <c r="K8" l="1"/>
  <c r="O4"/>
  <c r="O8" l="1"/>
  <c r="P4"/>
  <c r="P8" s="1"/>
</calcChain>
</file>

<file path=xl/sharedStrings.xml><?xml version="1.0" encoding="utf-8"?>
<sst xmlns="http://schemas.openxmlformats.org/spreadsheetml/2006/main" count="31" uniqueCount="26">
  <si>
    <t>Информация по освоению по специфике 163 за январь- сентябрь   месяц 2019 года ГУ СОШ № 29 г. Павлодара</t>
  </si>
  <si>
    <t>Наименование школ</t>
  </si>
  <si>
    <t>Наименование расходов</t>
  </si>
  <si>
    <t>Сальдо на 01.01.19</t>
  </si>
  <si>
    <t>Выделено средств на 2019 год</t>
  </si>
  <si>
    <t>Выделено средств на  январь- сентябрь  м-ц 2019г</t>
  </si>
  <si>
    <t>фактическое освоение за  январь- сентябрь  м-ц</t>
  </si>
  <si>
    <t>фактическое освоение за январь- сентябрь  месяц  по   4-20</t>
  </si>
  <si>
    <t>Остаток</t>
  </si>
  <si>
    <t>остаток на  01.10.2019 с учетом годового финансирования</t>
  </si>
  <si>
    <t>остаток средств от плана по платежам  на 01.10.19 по 4-20</t>
  </si>
  <si>
    <t>количество малообеспеченных детей</t>
  </si>
  <si>
    <t>количество детей  сирот</t>
  </si>
  <si>
    <t>среднемесячная сумма (остаток с учетом годфинансирования/кол-во месяцев)</t>
  </si>
  <si>
    <t>расход на 1 ребенка до конца года (среднемесячная сумма/общее кол-во детей</t>
  </si>
  <si>
    <t>расход на 1 ребенка на год (выделено средств на год/кол-во детей)</t>
  </si>
  <si>
    <t>Примечание</t>
  </si>
  <si>
    <t>дебет</t>
  </si>
  <si>
    <t>кредит</t>
  </si>
  <si>
    <t>№  29</t>
  </si>
  <si>
    <t xml:space="preserve">Питание </t>
  </si>
  <si>
    <t>Лагерь</t>
  </si>
  <si>
    <t>х</t>
  </si>
  <si>
    <t>канц товары</t>
  </si>
  <si>
    <t>одежда</t>
  </si>
  <si>
    <t>итого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</si>
</sst>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61"/>
      <name val="Times New Roman"/>
      <family val="1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</font>
    <font>
      <b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wrapText="1"/>
    </xf>
    <xf numFmtId="0" fontId="1" fillId="2" borderId="6" xfId="0" applyFont="1" applyFill="1" applyBorder="1"/>
    <xf numFmtId="2" fontId="1" fillId="2" borderId="6" xfId="0" applyNumberFormat="1" applyFont="1" applyFill="1" applyBorder="1"/>
    <xf numFmtId="0" fontId="1" fillId="0" borderId="6" xfId="0" applyFont="1" applyBorder="1"/>
    <xf numFmtId="1" fontId="3" fillId="2" borderId="6" xfId="0" applyNumberFormat="1" applyFont="1" applyFill="1" applyBorder="1"/>
    <xf numFmtId="1" fontId="3" fillId="3" borderId="6" xfId="0" applyNumberFormat="1" applyFont="1" applyFill="1" applyBorder="1"/>
    <xf numFmtId="2" fontId="3" fillId="3" borderId="6" xfId="0" applyNumberFormat="1" applyFont="1" applyFill="1" applyBorder="1"/>
    <xf numFmtId="1" fontId="1" fillId="2" borderId="6" xfId="0" applyNumberFormat="1" applyFont="1" applyFill="1" applyBorder="1"/>
    <xf numFmtId="1" fontId="4" fillId="2" borderId="6" xfId="0" applyNumberFormat="1" applyFont="1" applyFill="1" applyBorder="1"/>
    <xf numFmtId="0" fontId="5" fillId="2" borderId="0" xfId="0" applyFont="1" applyFill="1"/>
    <xf numFmtId="2" fontId="1" fillId="2" borderId="0" xfId="0" applyNumberFormat="1" applyFont="1" applyFill="1" applyBorder="1"/>
    <xf numFmtId="1" fontId="6" fillId="2" borderId="0" xfId="0" applyNumberFormat="1" applyFont="1" applyFill="1" applyBorder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/>
    <xf numFmtId="2" fontId="4" fillId="2" borderId="0" xfId="0" applyNumberFormat="1" applyFont="1" applyFill="1"/>
    <xf numFmtId="2" fontId="8" fillId="2" borderId="0" xfId="0" applyNumberFormat="1" applyFont="1" applyFill="1"/>
    <xf numFmtId="0" fontId="2" fillId="2" borderId="0" xfId="0" applyFont="1" applyFill="1"/>
    <xf numFmtId="2" fontId="1" fillId="2" borderId="0" xfId="0" applyNumberFormat="1" applyFont="1" applyFill="1"/>
    <xf numFmtId="0" fontId="0" fillId="2" borderId="0" xfId="0" applyFill="1"/>
    <xf numFmtId="2" fontId="0" fillId="2" borderId="0" xfId="0" applyNumberFormat="1" applyFont="1" applyFill="1"/>
    <xf numFmtId="2" fontId="0" fillId="2" borderId="0" xfId="0" applyNumberFormat="1" applyFill="1"/>
    <xf numFmtId="164" fontId="0" fillId="2" borderId="0" xfId="0" applyNumberFormat="1" applyFill="1"/>
    <xf numFmtId="164" fontId="4" fillId="2" borderId="0" xfId="0" applyNumberFormat="1" applyFont="1" applyFill="1"/>
    <xf numFmtId="0" fontId="0" fillId="2" borderId="0" xfId="0" applyFont="1" applyFill="1"/>
    <xf numFmtId="0" fontId="8" fillId="2" borderId="0" xfId="0" applyFont="1" applyFill="1"/>
    <xf numFmtId="2" fontId="2" fillId="2" borderId="0" xfId="0" applyNumberFormat="1" applyFont="1" applyFill="1"/>
    <xf numFmtId="2" fontId="9" fillId="2" borderId="0" xfId="0" applyNumberFormat="1" applyFont="1" applyFill="1"/>
    <xf numFmtId="0" fontId="10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F12" sqref="F12"/>
    </sheetView>
  </sheetViews>
  <sheetFormatPr defaultRowHeight="12.75"/>
  <cols>
    <col min="1" max="1" width="9.140625" style="1"/>
    <col min="2" max="2" width="19" style="1" customWidth="1"/>
    <col min="3" max="4" width="0" style="1" hidden="1" customWidth="1"/>
    <col min="5" max="5" width="11.5703125" style="1" customWidth="1"/>
    <col min="6" max="6" width="13.28515625" style="1" customWidth="1"/>
    <col min="7" max="7" width="13.85546875" style="1" customWidth="1"/>
    <col min="8" max="8" width="15" style="1" customWidth="1"/>
    <col min="9" max="10" width="0" style="1" hidden="1" customWidth="1"/>
    <col min="11" max="11" width="12" style="1" customWidth="1"/>
    <col min="12" max="16384" width="9.140625" style="1"/>
  </cols>
  <sheetData>
    <row r="1" spans="1:18" ht="62.2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8" ht="33.75" customHeight="1">
      <c r="A2" s="3" t="s">
        <v>1</v>
      </c>
      <c r="B2" s="3" t="s">
        <v>2</v>
      </c>
      <c r="C2" s="4" t="s">
        <v>3</v>
      </c>
      <c r="D2" s="5"/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5"/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</row>
    <row r="3" spans="1:18" ht="87" customHeight="1">
      <c r="A3" s="7"/>
      <c r="B3" s="7"/>
      <c r="C3" s="8" t="s">
        <v>17</v>
      </c>
      <c r="D3" s="8" t="s">
        <v>18</v>
      </c>
      <c r="E3" s="7"/>
      <c r="F3" s="7"/>
      <c r="G3" s="7"/>
      <c r="H3" s="7"/>
      <c r="I3" s="9"/>
      <c r="J3" s="9"/>
      <c r="K3" s="10"/>
      <c r="L3" s="10"/>
      <c r="M3" s="10"/>
      <c r="N3" s="10"/>
      <c r="O3" s="10"/>
      <c r="P3" s="10"/>
      <c r="Q3" s="10"/>
      <c r="R3" s="10"/>
    </row>
    <row r="4" spans="1:18" ht="27" customHeight="1">
      <c r="A4" s="11" t="s">
        <v>19</v>
      </c>
      <c r="B4" s="11" t="s">
        <v>20</v>
      </c>
      <c r="C4" s="11"/>
      <c r="D4" s="12"/>
      <c r="E4" s="13">
        <f>6236620+3308000-213759</f>
        <v>9330861</v>
      </c>
      <c r="F4" s="13">
        <f>2766000+280000+70861</f>
        <v>3116861</v>
      </c>
      <c r="G4" s="13">
        <f>F4</f>
        <v>3116861</v>
      </c>
      <c r="H4" s="12">
        <f>G4</f>
        <v>3116861</v>
      </c>
      <c r="I4" s="11"/>
      <c r="J4" s="11"/>
      <c r="K4" s="12">
        <f>E4-G4</f>
        <v>6214000</v>
      </c>
      <c r="L4" s="12">
        <f>F4-G4</f>
        <v>0</v>
      </c>
      <c r="M4" s="11">
        <f>204-15</f>
        <v>189</v>
      </c>
      <c r="N4" s="11">
        <v>15</v>
      </c>
      <c r="O4" s="12">
        <f>(C4+K4-J4)/12</f>
        <v>517833.33333333331</v>
      </c>
      <c r="P4" s="12">
        <f>O4/(M4+N4)</f>
        <v>2538.3986928104573</v>
      </c>
      <c r="Q4" s="11">
        <f>E4/(M4+N4)</f>
        <v>45739.51470588235</v>
      </c>
      <c r="R4" s="11"/>
    </row>
    <row r="5" spans="1:18" ht="27" hidden="1" customHeight="1">
      <c r="A5" s="11"/>
      <c r="B5" s="11" t="s">
        <v>21</v>
      </c>
      <c r="C5" s="11"/>
      <c r="D5" s="11"/>
      <c r="E5" s="12">
        <v>0</v>
      </c>
      <c r="F5" s="12"/>
      <c r="G5" s="12"/>
      <c r="H5" s="12">
        <f>G5</f>
        <v>0</v>
      </c>
      <c r="I5" s="11"/>
      <c r="J5" s="11"/>
      <c r="K5" s="11">
        <f>E5-G5</f>
        <v>0</v>
      </c>
      <c r="L5" s="12">
        <f>F5-G5</f>
        <v>0</v>
      </c>
      <c r="M5" s="11" t="s">
        <v>22</v>
      </c>
      <c r="N5" s="11" t="s">
        <v>22</v>
      </c>
      <c r="O5" s="8" t="s">
        <v>22</v>
      </c>
      <c r="P5" s="8" t="s">
        <v>22</v>
      </c>
      <c r="Q5" s="8" t="s">
        <v>22</v>
      </c>
      <c r="R5" s="8" t="s">
        <v>22</v>
      </c>
    </row>
    <row r="6" spans="1:18" ht="27" customHeight="1">
      <c r="A6" s="11"/>
      <c r="B6" s="11" t="s">
        <v>23</v>
      </c>
      <c r="C6" s="11"/>
      <c r="D6" s="11"/>
      <c r="E6" s="14">
        <v>485139</v>
      </c>
      <c r="F6" s="15">
        <f>556000-70861</f>
        <v>485139</v>
      </c>
      <c r="G6" s="16">
        <f>236604+248535</f>
        <v>485139</v>
      </c>
      <c r="H6" s="12">
        <f>G6</f>
        <v>485139</v>
      </c>
      <c r="I6" s="11"/>
      <c r="J6" s="17"/>
      <c r="K6" s="11">
        <f>E6-G6</f>
        <v>0</v>
      </c>
      <c r="L6" s="12">
        <f>F6-G6</f>
        <v>0</v>
      </c>
      <c r="M6" s="11">
        <f>M4</f>
        <v>189</v>
      </c>
      <c r="N6" s="11">
        <f>N4</f>
        <v>15</v>
      </c>
      <c r="O6" s="12">
        <f>K6/12</f>
        <v>0</v>
      </c>
      <c r="P6" s="12">
        <f>O6/(M6+N6)</f>
        <v>0</v>
      </c>
      <c r="Q6" s="11">
        <f>E6/(M6+N6)</f>
        <v>2378.1323529411766</v>
      </c>
      <c r="R6" s="11"/>
    </row>
    <row r="7" spans="1:18" ht="27" customHeight="1">
      <c r="A7" s="11"/>
      <c r="B7" s="11" t="s">
        <v>24</v>
      </c>
      <c r="C7" s="11"/>
      <c r="D7" s="11"/>
      <c r="E7" s="18">
        <f>250000+245000+243000+200000+250000</f>
        <v>1188000</v>
      </c>
      <c r="F7" s="18">
        <f>250000+245000+243000+200000+250000</f>
        <v>1188000</v>
      </c>
      <c r="G7" s="18">
        <f>F7</f>
        <v>1188000</v>
      </c>
      <c r="H7" s="12">
        <f>G7</f>
        <v>1188000</v>
      </c>
      <c r="I7" s="11"/>
      <c r="J7" s="17"/>
      <c r="K7" s="11">
        <f>E7-G7</f>
        <v>0</v>
      </c>
      <c r="L7" s="12">
        <f>F7-G7</f>
        <v>0</v>
      </c>
      <c r="M7" s="11">
        <f>N4</f>
        <v>15</v>
      </c>
      <c r="N7" s="11">
        <f>N4</f>
        <v>15</v>
      </c>
      <c r="O7" s="12">
        <f>K7/12</f>
        <v>0</v>
      </c>
      <c r="P7" s="12">
        <f>O7/(M7+N7)</f>
        <v>0</v>
      </c>
      <c r="Q7" s="11">
        <f>E7/(M7+N7)</f>
        <v>39600</v>
      </c>
      <c r="R7" s="11"/>
    </row>
    <row r="8" spans="1:18" ht="27" customHeight="1">
      <c r="A8" s="11"/>
      <c r="B8" s="11" t="s">
        <v>25</v>
      </c>
      <c r="C8" s="12">
        <f>SUM(C4:C7)</f>
        <v>0</v>
      </c>
      <c r="D8" s="12">
        <f>SUM(D4:D7)</f>
        <v>0</v>
      </c>
      <c r="E8" s="17">
        <f>E4+E5+E6+E7</f>
        <v>11004000</v>
      </c>
      <c r="F8" s="12">
        <f t="shared" ref="F8:L8" si="0">SUM(F4:F7)</f>
        <v>4790000</v>
      </c>
      <c r="G8" s="12">
        <f t="shared" si="0"/>
        <v>4790000</v>
      </c>
      <c r="H8" s="12">
        <f t="shared" si="0"/>
        <v>4790000</v>
      </c>
      <c r="I8" s="11">
        <f t="shared" si="0"/>
        <v>0</v>
      </c>
      <c r="J8" s="11">
        <f t="shared" si="0"/>
        <v>0</v>
      </c>
      <c r="K8" s="12">
        <f t="shared" si="0"/>
        <v>6214000</v>
      </c>
      <c r="L8" s="12">
        <f t="shared" si="0"/>
        <v>0</v>
      </c>
      <c r="M8" s="11"/>
      <c r="N8" s="11"/>
      <c r="O8" s="12">
        <f>SUM(O4:O7)</f>
        <v>517833.33333333331</v>
      </c>
      <c r="P8" s="12">
        <f>SUM(P4:P7)</f>
        <v>2538.3986928104573</v>
      </c>
      <c r="Q8" s="12">
        <f>SUM(Q4:Q7)</f>
        <v>87717.647058823524</v>
      </c>
      <c r="R8" s="11">
        <f>SUM(R4:R7)</f>
        <v>0</v>
      </c>
    </row>
    <row r="9" spans="1:18">
      <c r="B9" s="19"/>
      <c r="C9" s="20"/>
      <c r="D9" s="20"/>
      <c r="E9" s="20"/>
      <c r="F9" s="21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15.75">
      <c r="B10" s="22"/>
      <c r="C10" s="23"/>
      <c r="D10" s="24"/>
      <c r="E10" s="23"/>
      <c r="F10" s="24"/>
      <c r="G10" s="25"/>
      <c r="H10" s="26"/>
      <c r="K10" s="27"/>
    </row>
    <row r="11" spans="1:18" ht="15.75">
      <c r="B11" s="22"/>
      <c r="C11" s="28"/>
      <c r="D11" s="29"/>
      <c r="E11" s="30"/>
      <c r="F11" s="29"/>
      <c r="G11" s="25"/>
      <c r="H11" s="26"/>
      <c r="K11" s="27"/>
    </row>
    <row r="12" spans="1:18" ht="15">
      <c r="B12" s="28"/>
      <c r="C12" s="31"/>
      <c r="D12" s="32"/>
      <c r="E12" s="31"/>
      <c r="F12" s="32"/>
      <c r="G12" s="25"/>
      <c r="H12" s="25"/>
      <c r="K12" s="27"/>
    </row>
    <row r="13" spans="1:18" ht="15">
      <c r="B13" s="33"/>
      <c r="C13" s="33"/>
      <c r="D13" s="33"/>
      <c r="E13" s="31"/>
      <c r="F13" s="34"/>
      <c r="G13" s="25"/>
    </row>
    <row r="14" spans="1:18">
      <c r="B14" s="34"/>
      <c r="C14" s="34"/>
      <c r="D14" s="34"/>
      <c r="E14" s="34"/>
      <c r="F14" s="34"/>
      <c r="G14" s="34"/>
      <c r="H14" s="27"/>
      <c r="J14" s="27"/>
      <c r="L14" s="26"/>
    </row>
    <row r="15" spans="1:18">
      <c r="J15" s="36"/>
      <c r="K15" s="27"/>
    </row>
    <row r="16" spans="1:18">
      <c r="G16" s="27"/>
    </row>
    <row r="18" spans="2:12">
      <c r="L18" s="35"/>
    </row>
    <row r="20" spans="2:12">
      <c r="L20" s="27"/>
    </row>
    <row r="22" spans="2:12">
      <c r="L22" s="27"/>
    </row>
    <row r="24" spans="2:12">
      <c r="B24" s="37"/>
    </row>
    <row r="31" spans="2:12">
      <c r="K31" s="27"/>
    </row>
  </sheetData>
  <mergeCells count="17">
    <mergeCell ref="R2:R3"/>
    <mergeCell ref="L2:L3"/>
    <mergeCell ref="M2:M3"/>
    <mergeCell ref="N2:N3"/>
    <mergeCell ref="O2:O3"/>
    <mergeCell ref="P2:P3"/>
    <mergeCell ref="Q2:Q3"/>
    <mergeCell ref="B1:L1"/>
    <mergeCell ref="A2:A3"/>
    <mergeCell ref="B2:B3"/>
    <mergeCell ref="C2:D2"/>
    <mergeCell ref="E2:E3"/>
    <mergeCell ref="F2:F3"/>
    <mergeCell ref="G2:G3"/>
    <mergeCell ref="H2:H3"/>
    <mergeCell ref="I2:J2"/>
    <mergeCell ref="K2:K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2019-10-18T04:53:34Z</dcterms:modified>
</cp:coreProperties>
</file>