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180" windowWidth="19425" windowHeight="10845"/>
  </bookViews>
  <sheets>
    <sheet name="дошкольное на 01.09.19 (2)" sheetId="11" r:id="rId1"/>
    <sheet name="дошкольное на 01.09.19" sheetId="10" r:id="rId2"/>
    <sheet name="дошкольное на 01.04,РБ" sheetId="6" r:id="rId3"/>
    <sheet name="дошкольное на 01.05,РБ" sheetId="7" r:id="rId4"/>
    <sheet name="дошкольное на 01.04мБ " sheetId="8" r:id="rId5"/>
    <sheet name="дошкольное на 01.05мБ " sheetId="9" r:id="rId6"/>
    <sheet name="среднее" sheetId="2" r:id="rId7"/>
    <sheet name="дополнительное образование" sheetId="5" r:id="rId8"/>
    <sheet name="ТиПО" sheetId="3" state="hidden" r:id="rId9"/>
    <sheet name="вузы" sheetId="4" state="hidden" r:id="rId10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1"/>
  <c r="D22"/>
  <c r="D20"/>
  <c r="D17"/>
  <c r="D19"/>
  <c r="E25" l="1"/>
  <c r="C24"/>
  <c r="E22"/>
  <c r="C22"/>
  <c r="C19"/>
  <c r="C15"/>
  <c r="C23" s="1"/>
  <c r="C25" s="1"/>
  <c r="E22" i="10"/>
  <c r="E25"/>
  <c r="D22"/>
  <c r="D25"/>
  <c r="E30" l="1"/>
  <c r="C24"/>
  <c r="C22"/>
  <c r="C19"/>
  <c r="C15"/>
  <c r="C23" s="1"/>
  <c r="C25" s="1"/>
  <c r="E17" i="9"/>
  <c r="E22"/>
  <c r="E23"/>
  <c r="E25" s="1"/>
  <c r="E30"/>
  <c r="D30"/>
  <c r="D17"/>
  <c r="D23" s="1"/>
  <c r="D25" s="1"/>
  <c r="C22"/>
  <c r="D22"/>
  <c r="C19"/>
  <c r="C24"/>
  <c r="C15" l="1"/>
  <c r="C23" s="1"/>
  <c r="C25" s="1"/>
  <c r="D13" i="8"/>
  <c r="E15"/>
  <c r="E13" s="1"/>
  <c r="E19"/>
  <c r="E22"/>
  <c r="E25"/>
  <c r="D25"/>
  <c r="D22"/>
  <c r="D19"/>
  <c r="D15"/>
  <c r="C25"/>
  <c r="C22"/>
  <c r="C19"/>
  <c r="C15"/>
  <c r="C13" s="1"/>
  <c r="D25" i="6"/>
  <c r="D22"/>
  <c r="D25" i="7"/>
  <c r="D22"/>
  <c r="D19"/>
  <c r="E25"/>
  <c r="E22"/>
  <c r="E19"/>
  <c r="C25"/>
  <c r="C22"/>
  <c r="C19"/>
  <c r="E15"/>
  <c r="C15"/>
  <c r="E13"/>
  <c r="C13"/>
  <c r="E25" i="6"/>
  <c r="E22"/>
  <c r="E19"/>
  <c r="E13"/>
  <c r="E15"/>
  <c r="D19"/>
  <c r="C19"/>
  <c r="C22"/>
  <c r="C25"/>
  <c r="C15"/>
  <c r="C13" s="1"/>
</calcChain>
</file>

<file path=xl/sharedStrings.xml><?xml version="1.0" encoding="utf-8"?>
<sst xmlns="http://schemas.openxmlformats.org/spreadsheetml/2006/main" count="505" uniqueCount="58">
  <si>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</si>
  <si>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</si>
  <si>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</si>
  <si>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</si>
  <si>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</si>
  <si>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</si>
  <si>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</si>
  <si>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</si>
  <si>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</si>
  <si>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</si>
  <si>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</si>
  <si>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</si>
  <si>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</si>
  <si>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</si>
  <si>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</si>
  <si>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</si>
  <si>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</si>
  <si>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</si>
  <si>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</si>
  <si>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</si>
  <si>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</si>
  <si>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</si>
  <si>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</si>
  <si>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</si>
  <si>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</si>
  <si>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</si>
  <si>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</si>
  <si>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</si>
  <si>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</si>
  <si>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</si>
  <si>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</si>
  <si>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</si>
  <si>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</si>
  <si>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</si>
  <si>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</si>
  <si>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</si>
  <si>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</si>
  <si>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</si>
  <si>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</si>
  <si>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</si>
  <si>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</si>
  <si>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</si>
  <si>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</si>
  <si>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 xml:space="preserve">Среднее образование </t>
  </si>
  <si>
    <t>2019 год</t>
  </si>
  <si>
    <t>по состоянию на "1" апреля 2019г.</t>
  </si>
  <si>
    <r>
      <t xml:space="preserve">СРОЧНО! ВСЕМ БУХГАЛТЕРАМ! ДО </t>
    </r>
    <r>
      <rPr>
        <b/>
        <u/>
        <sz val="16"/>
        <color rgb="FFFF0000"/>
        <rFont val="Arial Narrow"/>
        <family val="2"/>
        <charset val="204"/>
      </rPr>
      <t>12:00 Ч 21.05.2019</t>
    </r>
    <r>
      <rPr>
        <b/>
        <sz val="16"/>
        <color rgb="FFFF0000"/>
        <rFont val="Arial Narrow"/>
        <family val="2"/>
        <charset val="204"/>
      </rPr>
      <t xml:space="preserve"> РАЗМЕСТИТЬ ОТКРЫТЫЙ БЮДЖЕТ ЗА ПЕРВЫЙ КВАРТАЛ (НА 1.04.2019 Г) И ОТДЕЛЬНО ЗА АПРЕЛЬ (НА 01.05.2019г), НА КОНТРОЛЕ У РУКОВОДИТЕЛЯ, ПО ВОПРОСАМ ЗВОНИТЬ СВОИМ КУРАТОРАМ!</t>
    </r>
  </si>
  <si>
    <t>ГККП "Ясли-сад № 2 г.Павлодара"</t>
  </si>
  <si>
    <t>по состоянию на "1" мая 2019г.</t>
  </si>
  <si>
    <t>на 01 апреля 2019г.</t>
  </si>
  <si>
    <t>на 01 мая 2019г.</t>
  </si>
  <si>
    <t>ГККП "Ясли-сад № 16 г.Павлодара"</t>
  </si>
  <si>
    <t>по состоянию на "1" июля 2019г.</t>
  </si>
  <si>
    <t>на 01 июля  2019г.</t>
  </si>
  <si>
    <t>по состоянию на "1" октября 2019г.</t>
  </si>
  <si>
    <t>на 01 октября  2019г.</t>
  </si>
  <si>
    <t>на 01 января  2019г.</t>
  </si>
  <si>
    <t>по состоянию на "1" января  2020г.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</si>
</sst>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b/>
      <sz val="16"/>
      <color rgb="FFFF0000"/>
      <name val="Arial Narrow"/>
      <family val="2"/>
      <charset val="204"/>
    </font>
    <font>
      <b/>
      <u/>
      <sz val="16"/>
      <color rgb="FFFF0000"/>
      <name val="Arial Narrow"/>
      <family val="2"/>
      <charset val="204"/>
    </font>
    <font>
      <b/>
      <i/>
      <sz val="10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top"/>
    </xf>
    <xf numFmtId="164" fontId="2" fillId="0" borderId="2" xfId="0" applyNumberFormat="1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0" fillId="0" borderId="2" xfId="0" applyFont="1" applyBorder="1"/>
    <xf numFmtId="164" fontId="10" fillId="0" borderId="2" xfId="0" applyNumberFormat="1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tabSelected="1" workbookViewId="0">
      <selection activeCell="G5" sqref="G5"/>
    </sheetView>
  </sheetViews>
  <sheetFormatPr defaultColWidth="9.140625" defaultRowHeight="20.25"/>
  <cols>
    <col min="1" max="1" width="69.42578125" style="2" customWidth="1"/>
    <col min="2" max="2" width="9.140625" style="3"/>
    <col min="3" max="5" width="12" style="2" customWidth="1"/>
    <col min="6" max="16384" width="9.140625" style="2"/>
  </cols>
  <sheetData>
    <row r="1" spans="1:5">
      <c r="A1" s="29" t="s">
        <v>19</v>
      </c>
      <c r="B1" s="29"/>
      <c r="C1" s="29"/>
      <c r="D1" s="29"/>
      <c r="E1" s="29"/>
    </row>
    <row r="2" spans="1:5">
      <c r="A2" s="29" t="s">
        <v>57</v>
      </c>
      <c r="B2" s="29"/>
      <c r="C2" s="29"/>
      <c r="D2" s="29"/>
      <c r="E2" s="29"/>
    </row>
    <row r="3" spans="1:5">
      <c r="A3" s="1"/>
    </row>
    <row r="4" spans="1:5">
      <c r="A4" s="30" t="s">
        <v>51</v>
      </c>
      <c r="B4" s="30"/>
      <c r="C4" s="30"/>
      <c r="D4" s="30"/>
      <c r="E4" s="30"/>
    </row>
    <row r="5" spans="1:5" ht="15.75" customHeight="1">
      <c r="A5" s="31" t="s">
        <v>21</v>
      </c>
      <c r="B5" s="31"/>
      <c r="C5" s="31"/>
      <c r="D5" s="31"/>
      <c r="E5" s="31"/>
    </row>
    <row r="6" spans="1:5">
      <c r="A6" s="19" t="s">
        <v>56</v>
      </c>
    </row>
    <row r="7" spans="1:5">
      <c r="A7" s="15" t="s">
        <v>22</v>
      </c>
    </row>
    <row r="8" spans="1:5">
      <c r="A8" s="1"/>
    </row>
    <row r="9" spans="1:5" ht="20.25" customHeight="1">
      <c r="A9" s="32" t="s">
        <v>0</v>
      </c>
      <c r="B9" s="33" t="s">
        <v>24</v>
      </c>
      <c r="C9" s="32" t="s">
        <v>44</v>
      </c>
      <c r="D9" s="32"/>
      <c r="E9" s="32"/>
    </row>
    <row r="10" spans="1:5" ht="40.5">
      <c r="A10" s="32"/>
      <c r="B10" s="33"/>
      <c r="C10" s="26" t="s">
        <v>25</v>
      </c>
      <c r="D10" s="26" t="s">
        <v>26</v>
      </c>
      <c r="E10" s="25" t="s">
        <v>18</v>
      </c>
    </row>
    <row r="11" spans="1:5">
      <c r="A11" s="7" t="s">
        <v>17</v>
      </c>
      <c r="B11" s="8" t="s">
        <v>11</v>
      </c>
      <c r="C11" s="9"/>
      <c r="D11" s="9"/>
      <c r="E11" s="9"/>
    </row>
    <row r="12" spans="1:5" ht="25.5">
      <c r="A12" s="12" t="s">
        <v>30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7">
        <v>73439</v>
      </c>
      <c r="D13" s="7">
        <v>26125</v>
      </c>
      <c r="E13" s="7">
        <v>26125</v>
      </c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7">
        <f>54300+3700</f>
        <v>58000</v>
      </c>
      <c r="D15" s="7">
        <v>20448</v>
      </c>
      <c r="E15" s="7">
        <v>20448</v>
      </c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7">
        <v>5220</v>
      </c>
      <c r="D17" s="7">
        <f>D19*D18*3</f>
        <v>1449</v>
      </c>
      <c r="E17" s="7">
        <v>1449</v>
      </c>
    </row>
    <row r="18" spans="1:5">
      <c r="A18" s="12" t="s">
        <v>5</v>
      </c>
      <c r="B18" s="13" t="s">
        <v>4</v>
      </c>
      <c r="C18" s="27">
        <v>3</v>
      </c>
      <c r="D18" s="27">
        <v>3</v>
      </c>
      <c r="E18" s="27">
        <v>3</v>
      </c>
    </row>
    <row r="19" spans="1:5" ht="21.95" customHeight="1">
      <c r="A19" s="12" t="s">
        <v>38</v>
      </c>
      <c r="B19" s="8" t="s">
        <v>39</v>
      </c>
      <c r="C19" s="28">
        <f>C17/C18/12</f>
        <v>145</v>
      </c>
      <c r="D19" s="28">
        <f>483/3</f>
        <v>161</v>
      </c>
      <c r="E19" s="28">
        <v>102.233</v>
      </c>
    </row>
    <row r="20" spans="1:5" ht="25.5">
      <c r="A20" s="9" t="s">
        <v>16</v>
      </c>
      <c r="B20" s="8" t="s">
        <v>3</v>
      </c>
      <c r="C20" s="7">
        <v>26100</v>
      </c>
      <c r="D20" s="7">
        <f>D15-D23-D17</f>
        <v>7279</v>
      </c>
      <c r="E20" s="7">
        <v>7279</v>
      </c>
    </row>
    <row r="21" spans="1:5">
      <c r="A21" s="12" t="s">
        <v>5</v>
      </c>
      <c r="B21" s="13" t="s">
        <v>4</v>
      </c>
      <c r="C21" s="27">
        <v>35</v>
      </c>
      <c r="D21" s="27">
        <v>30</v>
      </c>
      <c r="E21" s="27">
        <v>30</v>
      </c>
    </row>
    <row r="22" spans="1:5" ht="21.95" customHeight="1">
      <c r="A22" s="12" t="s">
        <v>38</v>
      </c>
      <c r="B22" s="8" t="s">
        <v>39</v>
      </c>
      <c r="C22" s="28">
        <f>C20/C21/3</f>
        <v>248.57142857142856</v>
      </c>
      <c r="D22" s="28">
        <f>D20</f>
        <v>7279</v>
      </c>
      <c r="E22" s="28">
        <f>E20/E21/3</f>
        <v>80.87777777777778</v>
      </c>
    </row>
    <row r="23" spans="1:5" ht="25.5">
      <c r="A23" s="9" t="s">
        <v>15</v>
      </c>
      <c r="B23" s="8" t="s">
        <v>3</v>
      </c>
      <c r="C23" s="7">
        <f>C15-C17-C20</f>
        <v>26680</v>
      </c>
      <c r="D23" s="7">
        <v>11720</v>
      </c>
      <c r="E23" s="7">
        <v>11720</v>
      </c>
    </row>
    <row r="24" spans="1:5">
      <c r="A24" s="12" t="s">
        <v>5</v>
      </c>
      <c r="B24" s="13" t="s">
        <v>4</v>
      </c>
      <c r="C24" s="27">
        <f>68-C21-C18</f>
        <v>30</v>
      </c>
      <c r="D24" s="27">
        <v>30</v>
      </c>
      <c r="E24" s="27">
        <v>30</v>
      </c>
    </row>
    <row r="25" spans="1:5" ht="21.95" customHeight="1">
      <c r="A25" s="12" t="s">
        <v>38</v>
      </c>
      <c r="B25" s="8" t="s">
        <v>39</v>
      </c>
      <c r="C25" s="28">
        <f>C23/C24/12</f>
        <v>74.111111111111114</v>
      </c>
      <c r="D25" s="28">
        <v>105.52200000000001</v>
      </c>
      <c r="E25" s="28">
        <f>E23/E24/3</f>
        <v>130.22222222222223</v>
      </c>
    </row>
    <row r="26" spans="1:5" ht="25.5">
      <c r="A26" s="7" t="s">
        <v>6</v>
      </c>
      <c r="B26" s="8" t="s">
        <v>3</v>
      </c>
      <c r="C26" s="7">
        <v>5445</v>
      </c>
      <c r="D26" s="7">
        <v>1913</v>
      </c>
      <c r="E26" s="7">
        <v>1913</v>
      </c>
    </row>
    <row r="27" spans="1:5" ht="36.75">
      <c r="A27" s="14" t="s">
        <v>7</v>
      </c>
      <c r="B27" s="8" t="s">
        <v>3</v>
      </c>
      <c r="C27" s="7">
        <v>7679</v>
      </c>
      <c r="D27" s="7">
        <v>1532</v>
      </c>
      <c r="E27" s="7">
        <v>1532</v>
      </c>
    </row>
    <row r="28" spans="1:5" ht="25.5">
      <c r="A28" s="14" t="s">
        <v>8</v>
      </c>
      <c r="B28" s="8" t="s">
        <v>3</v>
      </c>
      <c r="C28" s="7"/>
      <c r="D28" s="7">
        <v>200</v>
      </c>
      <c r="E28" s="7">
        <v>200</v>
      </c>
    </row>
    <row r="29" spans="1:5" ht="36.75">
      <c r="A29" s="14" t="s">
        <v>9</v>
      </c>
      <c r="B29" s="8" t="s">
        <v>3</v>
      </c>
      <c r="C29" s="7"/>
      <c r="D29" s="7"/>
      <c r="E29" s="7"/>
    </row>
    <row r="30" spans="1:5" ht="38.25" customHeight="1">
      <c r="A30" s="14" t="s">
        <v>10</v>
      </c>
      <c r="B30" s="8" t="s">
        <v>3</v>
      </c>
      <c r="C30" s="7">
        <v>2315</v>
      </c>
      <c r="D30" s="7">
        <f>D13-D15-D26-D27-D28</f>
        <v>2032</v>
      </c>
      <c r="E30" s="7">
        <v>2032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9" sqref="A9:A10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9" t="s">
        <v>19</v>
      </c>
      <c r="B1" s="29"/>
      <c r="C1" s="29"/>
      <c r="D1" s="29"/>
      <c r="E1" s="29"/>
    </row>
    <row r="2" spans="1:5">
      <c r="A2" s="29" t="s">
        <v>23</v>
      </c>
      <c r="B2" s="29"/>
      <c r="C2" s="29"/>
      <c r="D2" s="29"/>
      <c r="E2" s="29"/>
    </row>
    <row r="3" spans="1:5">
      <c r="A3" s="1"/>
    </row>
    <row r="4" spans="1:5">
      <c r="A4" s="30"/>
      <c r="B4" s="30"/>
      <c r="C4" s="30"/>
      <c r="D4" s="30"/>
      <c r="E4" s="30"/>
    </row>
    <row r="5" spans="1:5" ht="15.75" customHeight="1">
      <c r="A5" s="31" t="s">
        <v>21</v>
      </c>
      <c r="B5" s="31"/>
      <c r="C5" s="31"/>
      <c r="D5" s="31"/>
      <c r="E5" s="31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32" t="s">
        <v>40</v>
      </c>
      <c r="B9" s="33" t="s">
        <v>24</v>
      </c>
      <c r="C9" s="32" t="s">
        <v>20</v>
      </c>
      <c r="D9" s="32"/>
      <c r="E9" s="32"/>
    </row>
    <row r="10" spans="1:5" ht="40.5">
      <c r="A10" s="32"/>
      <c r="B10" s="33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31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32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K11" sqref="K11"/>
    </sheetView>
  </sheetViews>
  <sheetFormatPr defaultColWidth="9.140625" defaultRowHeight="20.25"/>
  <cols>
    <col min="1" max="1" width="69.42578125" style="2" customWidth="1"/>
    <col min="2" max="2" width="9.140625" style="3"/>
    <col min="3" max="5" width="12" style="2" customWidth="1"/>
    <col min="6" max="16384" width="9.140625" style="2"/>
  </cols>
  <sheetData>
    <row r="1" spans="1:5">
      <c r="A1" s="29" t="s">
        <v>19</v>
      </c>
      <c r="B1" s="29"/>
      <c r="C1" s="29"/>
      <c r="D1" s="29"/>
      <c r="E1" s="29"/>
    </row>
    <row r="2" spans="1:5">
      <c r="A2" s="29" t="s">
        <v>54</v>
      </c>
      <c r="B2" s="29"/>
      <c r="C2" s="29"/>
      <c r="D2" s="29"/>
      <c r="E2" s="29"/>
    </row>
    <row r="3" spans="1:5">
      <c r="A3" s="1"/>
    </row>
    <row r="4" spans="1:5">
      <c r="A4" s="30" t="s">
        <v>51</v>
      </c>
      <c r="B4" s="30"/>
      <c r="C4" s="30"/>
      <c r="D4" s="30"/>
      <c r="E4" s="30"/>
    </row>
    <row r="5" spans="1:5" ht="15.75" customHeight="1">
      <c r="A5" s="31" t="s">
        <v>21</v>
      </c>
      <c r="B5" s="31"/>
      <c r="C5" s="31"/>
      <c r="D5" s="31"/>
      <c r="E5" s="31"/>
    </row>
    <row r="6" spans="1:5">
      <c r="A6" s="19" t="s">
        <v>55</v>
      </c>
    </row>
    <row r="7" spans="1:5">
      <c r="A7" s="15" t="s">
        <v>22</v>
      </c>
    </row>
    <row r="8" spans="1:5">
      <c r="A8" s="1"/>
    </row>
    <row r="9" spans="1:5" ht="20.25" customHeight="1">
      <c r="A9" s="32" t="s">
        <v>0</v>
      </c>
      <c r="B9" s="33" t="s">
        <v>24</v>
      </c>
      <c r="C9" s="32" t="s">
        <v>44</v>
      </c>
      <c r="D9" s="32"/>
      <c r="E9" s="32"/>
    </row>
    <row r="10" spans="1:5" ht="40.5">
      <c r="A10" s="32"/>
      <c r="B10" s="33"/>
      <c r="C10" s="24" t="s">
        <v>25</v>
      </c>
      <c r="D10" s="24" t="s">
        <v>26</v>
      </c>
      <c r="E10" s="23" t="s">
        <v>18</v>
      </c>
    </row>
    <row r="11" spans="1:5">
      <c r="A11" s="7" t="s">
        <v>17</v>
      </c>
      <c r="B11" s="8" t="s">
        <v>11</v>
      </c>
      <c r="C11" s="9"/>
      <c r="D11" s="9"/>
      <c r="E11" s="9"/>
    </row>
    <row r="12" spans="1:5" ht="25.5">
      <c r="A12" s="12" t="s">
        <v>30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7">
        <v>73439</v>
      </c>
      <c r="D13" s="7">
        <v>21172</v>
      </c>
      <c r="E13" s="7">
        <v>21172</v>
      </c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7">
        <f>54300+3700</f>
        <v>58000</v>
      </c>
      <c r="D15" s="7">
        <v>16413</v>
      </c>
      <c r="E15" s="7">
        <v>16413</v>
      </c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7">
        <v>5220</v>
      </c>
      <c r="D17" s="7">
        <v>920.1</v>
      </c>
      <c r="E17" s="7">
        <v>920.1</v>
      </c>
    </row>
    <row r="18" spans="1:5">
      <c r="A18" s="12" t="s">
        <v>5</v>
      </c>
      <c r="B18" s="13" t="s">
        <v>4</v>
      </c>
      <c r="C18" s="27">
        <v>3</v>
      </c>
      <c r="D18" s="27">
        <v>3</v>
      </c>
      <c r="E18" s="27">
        <v>3</v>
      </c>
    </row>
    <row r="19" spans="1:5" ht="21.95" customHeight="1">
      <c r="A19" s="12" t="s">
        <v>38</v>
      </c>
      <c r="B19" s="8" t="s">
        <v>39</v>
      </c>
      <c r="C19" s="28">
        <f>C17/C18/12</f>
        <v>145</v>
      </c>
      <c r="D19" s="28">
        <v>102.233</v>
      </c>
      <c r="E19" s="28">
        <v>102.233</v>
      </c>
    </row>
    <row r="20" spans="1:5" ht="25.5">
      <c r="A20" s="9" t="s">
        <v>16</v>
      </c>
      <c r="B20" s="8" t="s">
        <v>3</v>
      </c>
      <c r="C20" s="7">
        <v>26100</v>
      </c>
      <c r="D20" s="7">
        <v>6842.2</v>
      </c>
      <c r="E20" s="7">
        <v>6842.2</v>
      </c>
    </row>
    <row r="21" spans="1:5">
      <c r="A21" s="12" t="s">
        <v>5</v>
      </c>
      <c r="B21" s="13" t="s">
        <v>4</v>
      </c>
      <c r="C21" s="27">
        <v>35</v>
      </c>
      <c r="D21" s="27">
        <v>30</v>
      </c>
      <c r="E21" s="27">
        <v>30</v>
      </c>
    </row>
    <row r="22" spans="1:5" ht="21.95" customHeight="1">
      <c r="A22" s="12" t="s">
        <v>38</v>
      </c>
      <c r="B22" s="8" t="s">
        <v>39</v>
      </c>
      <c r="C22" s="28">
        <f>C20/C21/3</f>
        <v>248.57142857142856</v>
      </c>
      <c r="D22" s="28">
        <f>D20/D21/3</f>
        <v>76.024444444444441</v>
      </c>
      <c r="E22" s="28">
        <f>E20/E21/3</f>
        <v>76.024444444444441</v>
      </c>
    </row>
    <row r="23" spans="1:5" ht="25.5">
      <c r="A23" s="9" t="s">
        <v>15</v>
      </c>
      <c r="B23" s="8" t="s">
        <v>3</v>
      </c>
      <c r="C23" s="7">
        <f>C15-C17-C20</f>
        <v>26680</v>
      </c>
      <c r="D23" s="7">
        <v>8650.7000000000007</v>
      </c>
      <c r="E23" s="7">
        <v>8650.7000000000007</v>
      </c>
    </row>
    <row r="24" spans="1:5">
      <c r="A24" s="12" t="s">
        <v>5</v>
      </c>
      <c r="B24" s="13" t="s">
        <v>4</v>
      </c>
      <c r="C24" s="27">
        <f>68-C21-C18</f>
        <v>30</v>
      </c>
      <c r="D24" s="27">
        <v>30</v>
      </c>
      <c r="E24" s="27">
        <v>30</v>
      </c>
    </row>
    <row r="25" spans="1:5" ht="21.95" customHeight="1">
      <c r="A25" s="12" t="s">
        <v>38</v>
      </c>
      <c r="B25" s="8" t="s">
        <v>39</v>
      </c>
      <c r="C25" s="28">
        <f>C23/C24/12</f>
        <v>74.111111111111114</v>
      </c>
      <c r="D25" s="28">
        <f>D23/D24/3</f>
        <v>96.11888888888889</v>
      </c>
      <c r="E25" s="28">
        <f>E23/E24/3</f>
        <v>96.11888888888889</v>
      </c>
    </row>
    <row r="26" spans="1:5" ht="25.5">
      <c r="A26" s="7" t="s">
        <v>6</v>
      </c>
      <c r="B26" s="8" t="s">
        <v>3</v>
      </c>
      <c r="C26" s="7">
        <v>5445</v>
      </c>
      <c r="D26" s="7">
        <v>1444</v>
      </c>
      <c r="E26" s="7">
        <v>1444</v>
      </c>
    </row>
    <row r="27" spans="1:5" ht="36.75">
      <c r="A27" s="14" t="s">
        <v>7</v>
      </c>
      <c r="B27" s="8" t="s">
        <v>3</v>
      </c>
      <c r="C27" s="7">
        <v>7679</v>
      </c>
      <c r="D27" s="7">
        <v>1083</v>
      </c>
      <c r="E27" s="7">
        <v>1083</v>
      </c>
    </row>
    <row r="28" spans="1:5" ht="25.5">
      <c r="A28" s="14" t="s">
        <v>8</v>
      </c>
      <c r="B28" s="8" t="s">
        <v>3</v>
      </c>
      <c r="C28" s="7"/>
      <c r="D28" s="7">
        <v>1572</v>
      </c>
      <c r="E28" s="7">
        <v>1572</v>
      </c>
    </row>
    <row r="29" spans="1:5" ht="36.75">
      <c r="A29" s="14" t="s">
        <v>9</v>
      </c>
      <c r="B29" s="8" t="s">
        <v>3</v>
      </c>
      <c r="C29" s="7"/>
      <c r="D29" s="7"/>
      <c r="E29" s="7"/>
    </row>
    <row r="30" spans="1:5" ht="38.25" customHeight="1">
      <c r="A30" s="14" t="s">
        <v>10</v>
      </c>
      <c r="B30" s="8" t="s">
        <v>3</v>
      </c>
      <c r="C30" s="7">
        <v>2315</v>
      </c>
      <c r="D30" s="7">
        <v>660</v>
      </c>
      <c r="E30" s="7">
        <f>E13-E15-E26-E27-E28</f>
        <v>660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H27" sqref="H27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9" t="s">
        <v>19</v>
      </c>
      <c r="B1" s="29"/>
      <c r="C1" s="29"/>
      <c r="D1" s="29"/>
      <c r="E1" s="29"/>
    </row>
    <row r="2" spans="1:5">
      <c r="A2" s="29" t="s">
        <v>45</v>
      </c>
      <c r="B2" s="29"/>
      <c r="C2" s="29"/>
      <c r="D2" s="29"/>
      <c r="E2" s="29"/>
    </row>
    <row r="3" spans="1:5">
      <c r="A3" s="1"/>
    </row>
    <row r="4" spans="1:5">
      <c r="A4" s="30" t="s">
        <v>47</v>
      </c>
      <c r="B4" s="30"/>
      <c r="C4" s="30"/>
      <c r="D4" s="30"/>
      <c r="E4" s="30"/>
    </row>
    <row r="5" spans="1:5" ht="15.75" customHeight="1">
      <c r="A5" s="31" t="s">
        <v>21</v>
      </c>
      <c r="B5" s="31"/>
      <c r="C5" s="31"/>
      <c r="D5" s="31"/>
      <c r="E5" s="31"/>
    </row>
    <row r="6" spans="1:5">
      <c r="A6" s="19" t="s">
        <v>49</v>
      </c>
    </row>
    <row r="7" spans="1:5">
      <c r="A7" s="15" t="s">
        <v>22</v>
      </c>
    </row>
    <row r="8" spans="1:5">
      <c r="A8" s="1"/>
    </row>
    <row r="9" spans="1:5">
      <c r="A9" s="32" t="s">
        <v>0</v>
      </c>
      <c r="B9" s="33" t="s">
        <v>24</v>
      </c>
      <c r="C9" s="32" t="s">
        <v>44</v>
      </c>
      <c r="D9" s="32"/>
      <c r="E9" s="32"/>
    </row>
    <row r="10" spans="1:5" ht="40.5">
      <c r="A10" s="32"/>
      <c r="B10" s="33"/>
      <c r="C10" s="18" t="s">
        <v>25</v>
      </c>
      <c r="D10" s="18" t="s">
        <v>26</v>
      </c>
      <c r="E10" s="17" t="s">
        <v>18</v>
      </c>
    </row>
    <row r="11" spans="1:5">
      <c r="A11" s="7" t="s">
        <v>17</v>
      </c>
      <c r="B11" s="8" t="s">
        <v>11</v>
      </c>
      <c r="C11" s="9"/>
      <c r="D11" s="9"/>
      <c r="E11" s="9"/>
    </row>
    <row r="12" spans="1:5" ht="25.5">
      <c r="A12" s="12" t="s">
        <v>30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>
        <f>C15+C26+C27+C28+C29+C30</f>
        <v>41554</v>
      </c>
      <c r="D13" s="9">
        <v>9611</v>
      </c>
      <c r="E13" s="9">
        <f>E15+E26+E27+E30</f>
        <v>9611</v>
      </c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>
        <f>C17+C20+C23</f>
        <v>33107</v>
      </c>
      <c r="D15" s="9">
        <v>7258</v>
      </c>
      <c r="E15" s="9">
        <f>E17+E20+E23</f>
        <v>7258</v>
      </c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>
        <v>2300</v>
      </c>
      <c r="D17" s="9">
        <v>494</v>
      </c>
      <c r="E17" s="9">
        <v>494</v>
      </c>
    </row>
    <row r="18" spans="1:5">
      <c r="A18" s="12" t="s">
        <v>5</v>
      </c>
      <c r="B18" s="13" t="s">
        <v>4</v>
      </c>
      <c r="C18" s="9">
        <v>2</v>
      </c>
      <c r="D18" s="9">
        <v>2</v>
      </c>
      <c r="E18" s="9">
        <v>2</v>
      </c>
    </row>
    <row r="19" spans="1:5" ht="21.95" customHeight="1">
      <c r="A19" s="12" t="s">
        <v>38</v>
      </c>
      <c r="B19" s="8" t="s">
        <v>39</v>
      </c>
      <c r="C19" s="20">
        <f>C17/C18/12</f>
        <v>95.833333333333329</v>
      </c>
      <c r="D19" s="20">
        <f>D17/D18/3</f>
        <v>82.333333333333329</v>
      </c>
      <c r="E19" s="20">
        <f>E17/E18/3</f>
        <v>82.333333333333329</v>
      </c>
    </row>
    <row r="20" spans="1:5" ht="25.5">
      <c r="A20" s="9" t="s">
        <v>16</v>
      </c>
      <c r="B20" s="8" t="s">
        <v>3</v>
      </c>
      <c r="C20" s="9">
        <v>20867</v>
      </c>
      <c r="D20" s="9">
        <v>4582</v>
      </c>
      <c r="E20" s="9">
        <v>4582</v>
      </c>
    </row>
    <row r="21" spans="1:5">
      <c r="A21" s="12" t="s">
        <v>5</v>
      </c>
      <c r="B21" s="13" t="s">
        <v>4</v>
      </c>
      <c r="C21" s="9">
        <v>18</v>
      </c>
      <c r="D21" s="9">
        <v>18</v>
      </c>
      <c r="E21" s="9">
        <v>18</v>
      </c>
    </row>
    <row r="22" spans="1:5" ht="21.95" customHeight="1">
      <c r="A22" s="12" t="s">
        <v>38</v>
      </c>
      <c r="B22" s="8" t="s">
        <v>39</v>
      </c>
      <c r="C22" s="20">
        <f>C20/C21/12</f>
        <v>96.606481481481481</v>
      </c>
      <c r="D22" s="20">
        <f>D20/18/3</f>
        <v>84.851851851851848</v>
      </c>
      <c r="E22" s="20">
        <f>E20/18/3</f>
        <v>84.851851851851848</v>
      </c>
    </row>
    <row r="23" spans="1:5" ht="25.5">
      <c r="A23" s="9" t="s">
        <v>15</v>
      </c>
      <c r="B23" s="8" t="s">
        <v>3</v>
      </c>
      <c r="C23" s="9">
        <v>9940</v>
      </c>
      <c r="D23" s="9">
        <v>2182</v>
      </c>
      <c r="E23" s="9">
        <v>2182</v>
      </c>
    </row>
    <row r="24" spans="1:5">
      <c r="A24" s="12" t="s">
        <v>5</v>
      </c>
      <c r="B24" s="13" t="s">
        <v>4</v>
      </c>
      <c r="C24" s="9">
        <v>15</v>
      </c>
      <c r="D24" s="9">
        <v>15</v>
      </c>
      <c r="E24" s="9">
        <v>15</v>
      </c>
    </row>
    <row r="25" spans="1:5" ht="21.95" customHeight="1">
      <c r="A25" s="12" t="s">
        <v>38</v>
      </c>
      <c r="B25" s="8" t="s">
        <v>39</v>
      </c>
      <c r="C25" s="20">
        <f>C23/C24/12</f>
        <v>55.222222222222221</v>
      </c>
      <c r="D25" s="20">
        <f>D23/15/3</f>
        <v>48.488888888888887</v>
      </c>
      <c r="E25" s="20">
        <f>E23/E24/3</f>
        <v>48.488888888888887</v>
      </c>
    </row>
    <row r="26" spans="1:5" ht="25.5">
      <c r="A26" s="7" t="s">
        <v>6</v>
      </c>
      <c r="B26" s="8" t="s">
        <v>3</v>
      </c>
      <c r="C26" s="9">
        <v>3205</v>
      </c>
      <c r="D26" s="9">
        <v>738</v>
      </c>
      <c r="E26" s="9">
        <v>738</v>
      </c>
    </row>
    <row r="27" spans="1:5" ht="36.75">
      <c r="A27" s="14" t="s">
        <v>7</v>
      </c>
      <c r="B27" s="8" t="s">
        <v>3</v>
      </c>
      <c r="C27" s="9">
        <v>3100</v>
      </c>
      <c r="D27" s="9">
        <v>1406</v>
      </c>
      <c r="E27" s="9">
        <v>1406</v>
      </c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>
        <v>2142</v>
      </c>
      <c r="D30" s="9">
        <v>209</v>
      </c>
      <c r="E30" s="9">
        <v>209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I15" sqref="I15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9" t="s">
        <v>19</v>
      </c>
      <c r="B1" s="29"/>
      <c r="C1" s="29"/>
      <c r="D1" s="29"/>
      <c r="E1" s="29"/>
    </row>
    <row r="2" spans="1:5">
      <c r="A2" s="29" t="s">
        <v>48</v>
      </c>
      <c r="B2" s="29"/>
      <c r="C2" s="29"/>
      <c r="D2" s="29"/>
      <c r="E2" s="29"/>
    </row>
    <row r="3" spans="1:5">
      <c r="A3" s="1"/>
    </row>
    <row r="4" spans="1:5">
      <c r="A4" s="30" t="s">
        <v>47</v>
      </c>
      <c r="B4" s="30"/>
      <c r="C4" s="30"/>
      <c r="D4" s="30"/>
      <c r="E4" s="30"/>
    </row>
    <row r="5" spans="1:5" ht="15.75" customHeight="1">
      <c r="A5" s="31" t="s">
        <v>21</v>
      </c>
      <c r="B5" s="31"/>
      <c r="C5" s="31"/>
      <c r="D5" s="31"/>
      <c r="E5" s="31"/>
    </row>
    <row r="6" spans="1:5">
      <c r="A6" s="19" t="s">
        <v>50</v>
      </c>
    </row>
    <row r="7" spans="1:5">
      <c r="A7" s="15" t="s">
        <v>22</v>
      </c>
    </row>
    <row r="8" spans="1:5">
      <c r="A8" s="1"/>
    </row>
    <row r="9" spans="1:5">
      <c r="A9" s="32" t="s">
        <v>0</v>
      </c>
      <c r="B9" s="33" t="s">
        <v>24</v>
      </c>
      <c r="C9" s="32" t="s">
        <v>44</v>
      </c>
      <c r="D9" s="32"/>
      <c r="E9" s="32"/>
    </row>
    <row r="10" spans="1:5" ht="40.5">
      <c r="A10" s="32"/>
      <c r="B10" s="33"/>
      <c r="C10" s="18" t="s">
        <v>25</v>
      </c>
      <c r="D10" s="18" t="s">
        <v>26</v>
      </c>
      <c r="E10" s="17" t="s">
        <v>18</v>
      </c>
    </row>
    <row r="11" spans="1:5">
      <c r="A11" s="7" t="s">
        <v>17</v>
      </c>
      <c r="B11" s="8" t="s">
        <v>11</v>
      </c>
      <c r="C11" s="9"/>
      <c r="D11" s="9"/>
      <c r="E11" s="9"/>
    </row>
    <row r="12" spans="1:5" ht="25.5">
      <c r="A12" s="12" t="s">
        <v>30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>
        <f>C15+C26+C27+C28+C29+C30</f>
        <v>41554</v>
      </c>
      <c r="D13" s="9">
        <v>13344</v>
      </c>
      <c r="E13" s="9">
        <f>E15+E26+E27+E30</f>
        <v>13344</v>
      </c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>
        <f>C17+C20+C23</f>
        <v>33107</v>
      </c>
      <c r="D15" s="9">
        <v>9738</v>
      </c>
      <c r="E15" s="9">
        <f>E17+E20+E23</f>
        <v>9738</v>
      </c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>
        <v>2300</v>
      </c>
      <c r="D17" s="9">
        <v>670</v>
      </c>
      <c r="E17" s="9">
        <v>670</v>
      </c>
    </row>
    <row r="18" spans="1:5">
      <c r="A18" s="12" t="s">
        <v>5</v>
      </c>
      <c r="B18" s="13" t="s">
        <v>4</v>
      </c>
      <c r="C18" s="9">
        <v>2</v>
      </c>
      <c r="D18" s="9">
        <v>2</v>
      </c>
      <c r="E18" s="9">
        <v>2</v>
      </c>
    </row>
    <row r="19" spans="1:5" ht="21.95" customHeight="1">
      <c r="A19" s="12" t="s">
        <v>38</v>
      </c>
      <c r="B19" s="8" t="s">
        <v>39</v>
      </c>
      <c r="C19" s="20">
        <f>C17/C18/12</f>
        <v>95.833333333333329</v>
      </c>
      <c r="D19" s="20">
        <f>D17/D18/4</f>
        <v>83.75</v>
      </c>
      <c r="E19" s="20">
        <f>E17/E18/4</f>
        <v>83.75</v>
      </c>
    </row>
    <row r="20" spans="1:5" ht="25.5">
      <c r="A20" s="9" t="s">
        <v>16</v>
      </c>
      <c r="B20" s="8" t="s">
        <v>3</v>
      </c>
      <c r="C20" s="9">
        <v>20867</v>
      </c>
      <c r="D20" s="9">
        <v>6076</v>
      </c>
      <c r="E20" s="9">
        <v>6076</v>
      </c>
    </row>
    <row r="21" spans="1:5">
      <c r="A21" s="12" t="s">
        <v>5</v>
      </c>
      <c r="B21" s="13" t="s">
        <v>4</v>
      </c>
      <c r="C21" s="9">
        <v>18</v>
      </c>
      <c r="D21" s="9">
        <v>18</v>
      </c>
      <c r="E21" s="9">
        <v>17</v>
      </c>
    </row>
    <row r="22" spans="1:5" ht="21.95" customHeight="1">
      <c r="A22" s="12" t="s">
        <v>38</v>
      </c>
      <c r="B22" s="8" t="s">
        <v>39</v>
      </c>
      <c r="C22" s="20">
        <f>C20/C21/12</f>
        <v>96.606481481481481</v>
      </c>
      <c r="D22" s="20">
        <f>D20/D21/4</f>
        <v>84.388888888888886</v>
      </c>
      <c r="E22" s="20">
        <f>E20/E21/4</f>
        <v>89.352941176470594</v>
      </c>
    </row>
    <row r="23" spans="1:5" ht="25.5">
      <c r="A23" s="9" t="s">
        <v>15</v>
      </c>
      <c r="B23" s="8" t="s">
        <v>3</v>
      </c>
      <c r="C23" s="9">
        <v>9940</v>
      </c>
      <c r="D23" s="9">
        <v>2992</v>
      </c>
      <c r="E23" s="9">
        <v>2992</v>
      </c>
    </row>
    <row r="24" spans="1:5">
      <c r="A24" s="12" t="s">
        <v>5</v>
      </c>
      <c r="B24" s="13" t="s">
        <v>4</v>
      </c>
      <c r="C24" s="9">
        <v>15</v>
      </c>
      <c r="D24" s="9">
        <v>15</v>
      </c>
      <c r="E24" s="9">
        <v>15</v>
      </c>
    </row>
    <row r="25" spans="1:5" ht="21.95" customHeight="1">
      <c r="A25" s="12" t="s">
        <v>38</v>
      </c>
      <c r="B25" s="8" t="s">
        <v>39</v>
      </c>
      <c r="C25" s="20">
        <f>C23/C24/12</f>
        <v>55.222222222222221</v>
      </c>
      <c r="D25" s="20">
        <f>D23/D24/4</f>
        <v>49.866666666666667</v>
      </c>
      <c r="E25" s="20">
        <f>E23/E24/4</f>
        <v>49.866666666666667</v>
      </c>
    </row>
    <row r="26" spans="1:5" ht="25.5">
      <c r="A26" s="7" t="s">
        <v>6</v>
      </c>
      <c r="B26" s="8" t="s">
        <v>3</v>
      </c>
      <c r="C26" s="9">
        <v>3205</v>
      </c>
      <c r="D26" s="9">
        <v>981</v>
      </c>
      <c r="E26" s="9">
        <v>981</v>
      </c>
    </row>
    <row r="27" spans="1:5" ht="36.75">
      <c r="A27" s="14" t="s">
        <v>7</v>
      </c>
      <c r="B27" s="8" t="s">
        <v>3</v>
      </c>
      <c r="C27" s="9">
        <v>3100</v>
      </c>
      <c r="D27" s="9">
        <v>1764</v>
      </c>
      <c r="E27" s="9">
        <v>1764</v>
      </c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>
        <v>2142</v>
      </c>
      <c r="D30" s="9">
        <v>861</v>
      </c>
      <c r="E30" s="9">
        <v>861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N6" sqref="N6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9" t="s">
        <v>19</v>
      </c>
      <c r="B1" s="29"/>
      <c r="C1" s="29"/>
      <c r="D1" s="29"/>
      <c r="E1" s="29"/>
    </row>
    <row r="2" spans="1:5">
      <c r="A2" s="29" t="s">
        <v>45</v>
      </c>
      <c r="B2" s="29"/>
      <c r="C2" s="29"/>
      <c r="D2" s="29"/>
      <c r="E2" s="29"/>
    </row>
    <row r="3" spans="1:5">
      <c r="A3" s="1"/>
    </row>
    <row r="4" spans="1:5">
      <c r="A4" s="30" t="s">
        <v>47</v>
      </c>
      <c r="B4" s="30"/>
      <c r="C4" s="30"/>
      <c r="D4" s="30"/>
      <c r="E4" s="30"/>
    </row>
    <row r="5" spans="1:5" ht="15.75" customHeight="1">
      <c r="A5" s="31" t="s">
        <v>21</v>
      </c>
      <c r="B5" s="31"/>
      <c r="C5" s="31"/>
      <c r="D5" s="31"/>
      <c r="E5" s="31"/>
    </row>
    <row r="6" spans="1:5">
      <c r="A6" s="19" t="s">
        <v>49</v>
      </c>
    </row>
    <row r="7" spans="1:5">
      <c r="A7" s="15" t="s">
        <v>22</v>
      </c>
    </row>
    <row r="8" spans="1:5">
      <c r="A8" s="1"/>
    </row>
    <row r="9" spans="1:5">
      <c r="A9" s="32" t="s">
        <v>0</v>
      </c>
      <c r="B9" s="33" t="s">
        <v>24</v>
      </c>
      <c r="C9" s="32" t="s">
        <v>44</v>
      </c>
      <c r="D9" s="32"/>
      <c r="E9" s="32"/>
    </row>
    <row r="10" spans="1:5" ht="40.5">
      <c r="A10" s="32"/>
      <c r="B10" s="33"/>
      <c r="C10" s="18" t="s">
        <v>25</v>
      </c>
      <c r="D10" s="18" t="s">
        <v>26</v>
      </c>
      <c r="E10" s="17" t="s">
        <v>18</v>
      </c>
    </row>
    <row r="11" spans="1:5">
      <c r="A11" s="7" t="s">
        <v>17</v>
      </c>
      <c r="B11" s="8" t="s">
        <v>11</v>
      </c>
      <c r="C11" s="9"/>
      <c r="D11" s="9"/>
      <c r="E11" s="9"/>
    </row>
    <row r="12" spans="1:5" ht="25.5">
      <c r="A12" s="12" t="s">
        <v>30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>
        <f>C15+C26+C27+C28+C29+C30</f>
        <v>42772</v>
      </c>
      <c r="D13" s="9">
        <f>D15+D26+D27+D30</f>
        <v>10479</v>
      </c>
      <c r="E13" s="9">
        <f>E15+E26+E27+E30</f>
        <v>10479</v>
      </c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>
        <f>C17+C20+C23</f>
        <v>33400</v>
      </c>
      <c r="D15" s="9">
        <f>D17+D20+D23</f>
        <v>7731</v>
      </c>
      <c r="E15" s="9">
        <f>E17+E20+E23</f>
        <v>7731</v>
      </c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>
        <v>2221</v>
      </c>
      <c r="D17" s="9">
        <v>555</v>
      </c>
      <c r="E17" s="9">
        <v>555</v>
      </c>
    </row>
    <row r="18" spans="1:5">
      <c r="A18" s="12" t="s">
        <v>5</v>
      </c>
      <c r="B18" s="13" t="s">
        <v>4</v>
      </c>
      <c r="C18" s="9">
        <v>2</v>
      </c>
      <c r="D18" s="9">
        <v>2</v>
      </c>
      <c r="E18" s="9">
        <v>2</v>
      </c>
    </row>
    <row r="19" spans="1:5" ht="21.95" customHeight="1">
      <c r="A19" s="12" t="s">
        <v>38</v>
      </c>
      <c r="B19" s="8" t="s">
        <v>39</v>
      </c>
      <c r="C19" s="20">
        <f>C17/C18/12</f>
        <v>92.541666666666671</v>
      </c>
      <c r="D19" s="20">
        <f>D17/2/3</f>
        <v>92.5</v>
      </c>
      <c r="E19" s="20">
        <f>E17/2/3</f>
        <v>92.5</v>
      </c>
    </row>
    <row r="20" spans="1:5" ht="25.5">
      <c r="A20" s="9" t="s">
        <v>16</v>
      </c>
      <c r="B20" s="8" t="s">
        <v>3</v>
      </c>
      <c r="C20" s="9">
        <v>21159</v>
      </c>
      <c r="D20" s="9">
        <v>4351</v>
      </c>
      <c r="E20" s="9">
        <v>4351</v>
      </c>
    </row>
    <row r="21" spans="1:5">
      <c r="A21" s="12" t="s">
        <v>5</v>
      </c>
      <c r="B21" s="13" t="s">
        <v>4</v>
      </c>
      <c r="C21" s="9">
        <v>17</v>
      </c>
      <c r="D21" s="9">
        <v>17</v>
      </c>
      <c r="E21" s="9">
        <v>17</v>
      </c>
    </row>
    <row r="22" spans="1:5" ht="21.95" customHeight="1">
      <c r="A22" s="12" t="s">
        <v>38</v>
      </c>
      <c r="B22" s="8" t="s">
        <v>39</v>
      </c>
      <c r="C22" s="20">
        <f>C20/C21/12</f>
        <v>103.72058823529413</v>
      </c>
      <c r="D22" s="20">
        <f>D20/18/3</f>
        <v>80.574074074074076</v>
      </c>
      <c r="E22" s="20">
        <f>E20/18/3</f>
        <v>80.574074074074076</v>
      </c>
    </row>
    <row r="23" spans="1:5" ht="25.5">
      <c r="A23" s="9" t="s">
        <v>15</v>
      </c>
      <c r="B23" s="8" t="s">
        <v>3</v>
      </c>
      <c r="C23" s="9">
        <v>10020</v>
      </c>
      <c r="D23" s="9">
        <v>2825</v>
      </c>
      <c r="E23" s="9">
        <v>2825</v>
      </c>
    </row>
    <row r="24" spans="1:5">
      <c r="A24" s="12" t="s">
        <v>5</v>
      </c>
      <c r="B24" s="13" t="s">
        <v>4</v>
      </c>
      <c r="C24" s="9">
        <v>16</v>
      </c>
      <c r="D24" s="9">
        <v>16</v>
      </c>
      <c r="E24" s="9">
        <v>16</v>
      </c>
    </row>
    <row r="25" spans="1:5" ht="21.95" customHeight="1">
      <c r="A25" s="12" t="s">
        <v>38</v>
      </c>
      <c r="B25" s="8" t="s">
        <v>39</v>
      </c>
      <c r="C25" s="20">
        <f>C23/C24/12</f>
        <v>52.1875</v>
      </c>
      <c r="D25" s="20">
        <f>D23/15/3</f>
        <v>62.777777777777779</v>
      </c>
      <c r="E25" s="20">
        <f>E23/15/3</f>
        <v>62.777777777777779</v>
      </c>
    </row>
    <row r="26" spans="1:5" ht="25.5">
      <c r="A26" s="7" t="s">
        <v>6</v>
      </c>
      <c r="B26" s="8" t="s">
        <v>3</v>
      </c>
      <c r="C26" s="9">
        <v>3433</v>
      </c>
      <c r="D26" s="9">
        <v>778</v>
      </c>
      <c r="E26" s="9">
        <v>778</v>
      </c>
    </row>
    <row r="27" spans="1:5" ht="36.75">
      <c r="A27" s="14" t="s">
        <v>7</v>
      </c>
      <c r="B27" s="8" t="s">
        <v>3</v>
      </c>
      <c r="C27" s="9">
        <v>4279</v>
      </c>
      <c r="D27" s="9">
        <v>1466</v>
      </c>
      <c r="E27" s="9">
        <v>1466</v>
      </c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>
        <v>1660</v>
      </c>
      <c r="D30" s="9">
        <v>504</v>
      </c>
      <c r="E30" s="9">
        <v>504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K8" sqref="J8:K8"/>
    </sheetView>
  </sheetViews>
  <sheetFormatPr defaultColWidth="9.140625" defaultRowHeight="20.25"/>
  <cols>
    <col min="1" max="1" width="69.42578125" style="2" customWidth="1"/>
    <col min="2" max="2" width="9.140625" style="3"/>
    <col min="3" max="5" width="12" style="2" customWidth="1"/>
    <col min="6" max="16384" width="9.140625" style="2"/>
  </cols>
  <sheetData>
    <row r="1" spans="1:5">
      <c r="A1" s="29" t="s">
        <v>19</v>
      </c>
      <c r="B1" s="29"/>
      <c r="C1" s="29"/>
      <c r="D1" s="29"/>
      <c r="E1" s="29"/>
    </row>
    <row r="2" spans="1:5">
      <c r="A2" s="29" t="s">
        <v>52</v>
      </c>
      <c r="B2" s="29"/>
      <c r="C2" s="29"/>
      <c r="D2" s="29"/>
      <c r="E2" s="29"/>
    </row>
    <row r="3" spans="1:5">
      <c r="A3" s="1"/>
    </row>
    <row r="4" spans="1:5">
      <c r="A4" s="30" t="s">
        <v>51</v>
      </c>
      <c r="B4" s="30"/>
      <c r="C4" s="30"/>
      <c r="D4" s="30"/>
      <c r="E4" s="30"/>
    </row>
    <row r="5" spans="1:5" ht="15.75" customHeight="1">
      <c r="A5" s="31" t="s">
        <v>21</v>
      </c>
      <c r="B5" s="31"/>
      <c r="C5" s="31"/>
      <c r="D5" s="31"/>
      <c r="E5" s="31"/>
    </row>
    <row r="6" spans="1:5">
      <c r="A6" s="19" t="s">
        <v>53</v>
      </c>
    </row>
    <row r="7" spans="1:5">
      <c r="A7" s="15" t="s">
        <v>22</v>
      </c>
    </row>
    <row r="8" spans="1:5">
      <c r="A8" s="1"/>
    </row>
    <row r="9" spans="1:5" ht="20.25" customHeight="1">
      <c r="A9" s="32" t="s">
        <v>0</v>
      </c>
      <c r="B9" s="33" t="s">
        <v>24</v>
      </c>
      <c r="C9" s="32" t="s">
        <v>44</v>
      </c>
      <c r="D9" s="32"/>
      <c r="E9" s="32"/>
    </row>
    <row r="10" spans="1:5" ht="40.5">
      <c r="A10" s="32"/>
      <c r="B10" s="33"/>
      <c r="C10" s="22" t="s">
        <v>25</v>
      </c>
      <c r="D10" s="22" t="s">
        <v>26</v>
      </c>
      <c r="E10" s="21" t="s">
        <v>18</v>
      </c>
    </row>
    <row r="11" spans="1:5">
      <c r="A11" s="7" t="s">
        <v>17</v>
      </c>
      <c r="B11" s="8" t="s">
        <v>11</v>
      </c>
      <c r="C11" s="9"/>
      <c r="D11" s="9"/>
      <c r="E11" s="9"/>
    </row>
    <row r="12" spans="1:5" ht="25.5">
      <c r="A12" s="12" t="s">
        <v>30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7">
        <v>73439</v>
      </c>
      <c r="D13" s="7">
        <v>23906</v>
      </c>
      <c r="E13" s="7">
        <v>23906</v>
      </c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7">
        <f>54300+3700</f>
        <v>58000</v>
      </c>
      <c r="D15" s="7">
        <v>18120</v>
      </c>
      <c r="E15" s="7">
        <v>18120</v>
      </c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7">
        <v>5220</v>
      </c>
      <c r="D17" s="7">
        <f>D19*D18*3</f>
        <v>788.39999999999986</v>
      </c>
      <c r="E17" s="7">
        <f>E19*E18*3</f>
        <v>788.39999999999986</v>
      </c>
    </row>
    <row r="18" spans="1:5">
      <c r="A18" s="12" t="s">
        <v>5</v>
      </c>
      <c r="B18" s="13" t="s">
        <v>4</v>
      </c>
      <c r="C18" s="9">
        <v>3</v>
      </c>
      <c r="D18" s="9">
        <v>3</v>
      </c>
      <c r="E18" s="9">
        <v>3</v>
      </c>
    </row>
    <row r="19" spans="1:5" ht="21.95" customHeight="1">
      <c r="A19" s="12" t="s">
        <v>38</v>
      </c>
      <c r="B19" s="8" t="s">
        <v>39</v>
      </c>
      <c r="C19" s="20">
        <f>C17/C18/12</f>
        <v>145</v>
      </c>
      <c r="D19" s="20">
        <v>87.6</v>
      </c>
      <c r="E19" s="20">
        <v>87.6</v>
      </c>
    </row>
    <row r="20" spans="1:5" ht="25.5">
      <c r="A20" s="9" t="s">
        <v>16</v>
      </c>
      <c r="B20" s="8" t="s">
        <v>3</v>
      </c>
      <c r="C20" s="9">
        <v>26100</v>
      </c>
      <c r="D20" s="9">
        <v>12266</v>
      </c>
      <c r="E20" s="9">
        <v>12266</v>
      </c>
    </row>
    <row r="21" spans="1:5">
      <c r="A21" s="12" t="s">
        <v>5</v>
      </c>
      <c r="B21" s="13" t="s">
        <v>4</v>
      </c>
      <c r="C21" s="9">
        <v>35</v>
      </c>
      <c r="D21" s="9">
        <v>20</v>
      </c>
      <c r="E21" s="9">
        <v>20</v>
      </c>
    </row>
    <row r="22" spans="1:5" ht="21.95" customHeight="1">
      <c r="A22" s="12" t="s">
        <v>38</v>
      </c>
      <c r="B22" s="8" t="s">
        <v>39</v>
      </c>
      <c r="C22" s="20">
        <f>C20/C21/3</f>
        <v>248.57142857142856</v>
      </c>
      <c r="D22" s="20">
        <f>D20/D21/12</f>
        <v>51.108333333333327</v>
      </c>
      <c r="E22" s="20">
        <f>E20/E21/12</f>
        <v>51.108333333333327</v>
      </c>
    </row>
    <row r="23" spans="1:5" ht="25.5">
      <c r="A23" s="9" t="s">
        <v>15</v>
      </c>
      <c r="B23" s="8" t="s">
        <v>3</v>
      </c>
      <c r="C23" s="9">
        <f>C15-C17-C20</f>
        <v>26680</v>
      </c>
      <c r="D23" s="9">
        <f>D15-D17-D20</f>
        <v>5065.5999999999985</v>
      </c>
      <c r="E23" s="9">
        <f>E15-E17-E20</f>
        <v>5065.5999999999985</v>
      </c>
    </row>
    <row r="24" spans="1:5">
      <c r="A24" s="12" t="s">
        <v>5</v>
      </c>
      <c r="B24" s="13" t="s">
        <v>4</v>
      </c>
      <c r="C24" s="9">
        <f>68-C21-C18</f>
        <v>30</v>
      </c>
      <c r="D24" s="9">
        <v>22</v>
      </c>
      <c r="E24" s="9">
        <v>22</v>
      </c>
    </row>
    <row r="25" spans="1:5" ht="21.95" customHeight="1">
      <c r="A25" s="12" t="s">
        <v>38</v>
      </c>
      <c r="B25" s="8" t="s">
        <v>39</v>
      </c>
      <c r="C25" s="20">
        <f>C23/C24/12</f>
        <v>74.111111111111114</v>
      </c>
      <c r="D25" s="20">
        <f>D23/D24/3</f>
        <v>76.751515151515136</v>
      </c>
      <c r="E25" s="20">
        <f>E23/E24/3</f>
        <v>76.751515151515136</v>
      </c>
    </row>
    <row r="26" spans="1:5" ht="25.5">
      <c r="A26" s="7" t="s">
        <v>6</v>
      </c>
      <c r="B26" s="8" t="s">
        <v>3</v>
      </c>
      <c r="C26" s="9">
        <v>5445</v>
      </c>
      <c r="D26" s="9">
        <v>1894</v>
      </c>
      <c r="E26" s="9">
        <v>1894</v>
      </c>
    </row>
    <row r="27" spans="1:5" ht="36.75">
      <c r="A27" s="14" t="s">
        <v>7</v>
      </c>
      <c r="B27" s="8" t="s">
        <v>3</v>
      </c>
      <c r="C27" s="9">
        <v>7679</v>
      </c>
      <c r="D27" s="9">
        <v>2335</v>
      </c>
      <c r="E27" s="9">
        <v>2335</v>
      </c>
    </row>
    <row r="28" spans="1:5" ht="25.5">
      <c r="A28" s="14" t="s">
        <v>8</v>
      </c>
      <c r="B28" s="8" t="s">
        <v>3</v>
      </c>
      <c r="C28" s="9"/>
      <c r="D28" s="9">
        <v>1506</v>
      </c>
      <c r="E28" s="9">
        <v>1506</v>
      </c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>
        <v>2315</v>
      </c>
      <c r="D30" s="9">
        <f>D13-D15-D26-D27-D28</f>
        <v>51</v>
      </c>
      <c r="E30" s="9">
        <f>E13-E15-E26-E27-E28</f>
        <v>51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7"/>
  <sheetViews>
    <sheetView topLeftCell="A13" workbookViewId="0">
      <selection activeCell="G17" sqref="G17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6">
      <c r="A1" s="34" t="s">
        <v>46</v>
      </c>
      <c r="B1" s="34"/>
      <c r="C1" s="34"/>
      <c r="D1" s="34"/>
      <c r="E1" s="34"/>
      <c r="F1" s="34"/>
    </row>
    <row r="2" spans="1:6">
      <c r="A2" s="34"/>
      <c r="B2" s="34"/>
      <c r="C2" s="34"/>
      <c r="D2" s="34"/>
      <c r="E2" s="34"/>
      <c r="F2" s="34"/>
    </row>
    <row r="3" spans="1:6">
      <c r="A3" s="34"/>
      <c r="B3" s="34"/>
      <c r="C3" s="34"/>
      <c r="D3" s="34"/>
      <c r="E3" s="34"/>
      <c r="F3" s="34"/>
    </row>
    <row r="4" spans="1:6">
      <c r="A4" s="34"/>
      <c r="B4" s="34"/>
      <c r="C4" s="34"/>
      <c r="D4" s="34"/>
      <c r="E4" s="34"/>
      <c r="F4" s="34"/>
    </row>
    <row r="5" spans="1:6">
      <c r="A5" s="29" t="s">
        <v>19</v>
      </c>
      <c r="B5" s="29"/>
      <c r="C5" s="29"/>
      <c r="D5" s="29"/>
      <c r="E5" s="29"/>
    </row>
    <row r="6" spans="1:6">
      <c r="A6" s="29" t="s">
        <v>45</v>
      </c>
      <c r="B6" s="29"/>
      <c r="C6" s="29"/>
      <c r="D6" s="29"/>
      <c r="E6" s="29"/>
    </row>
    <row r="7" spans="1:6">
      <c r="A7" s="1"/>
    </row>
    <row r="8" spans="1:6">
      <c r="A8" s="30"/>
      <c r="B8" s="30"/>
      <c r="C8" s="30"/>
      <c r="D8" s="30"/>
      <c r="E8" s="30"/>
    </row>
    <row r="9" spans="1:6" ht="15.75" customHeight="1">
      <c r="A9" s="31" t="s">
        <v>21</v>
      </c>
      <c r="B9" s="31"/>
      <c r="C9" s="31"/>
      <c r="D9" s="31"/>
      <c r="E9" s="31"/>
    </row>
    <row r="10" spans="1:6">
      <c r="A10" s="4"/>
    </row>
    <row r="11" spans="1:6">
      <c r="A11" s="15" t="s">
        <v>22</v>
      </c>
    </row>
    <row r="12" spans="1:6">
      <c r="A12" s="1"/>
    </row>
    <row r="13" spans="1:6">
      <c r="A13" s="32" t="s">
        <v>43</v>
      </c>
      <c r="B13" s="33" t="s">
        <v>24</v>
      </c>
      <c r="C13" s="32" t="s">
        <v>44</v>
      </c>
      <c r="D13" s="32"/>
      <c r="E13" s="32"/>
    </row>
    <row r="14" spans="1:6" ht="40.5">
      <c r="A14" s="32"/>
      <c r="B14" s="33"/>
      <c r="C14" s="5" t="s">
        <v>25</v>
      </c>
      <c r="D14" s="5" t="s">
        <v>26</v>
      </c>
      <c r="E14" s="6" t="s">
        <v>18</v>
      </c>
    </row>
    <row r="15" spans="1:6">
      <c r="A15" s="7" t="s">
        <v>27</v>
      </c>
      <c r="B15" s="8" t="s">
        <v>11</v>
      </c>
      <c r="C15" s="9"/>
      <c r="D15" s="9"/>
      <c r="E15" s="9"/>
    </row>
    <row r="16" spans="1:6" ht="25.5">
      <c r="A16" s="12" t="s">
        <v>31</v>
      </c>
      <c r="B16" s="8" t="s">
        <v>3</v>
      </c>
      <c r="C16" s="9"/>
      <c r="D16" s="9"/>
      <c r="E16" s="9"/>
    </row>
    <row r="17" spans="1:5" ht="25.5">
      <c r="A17" s="7" t="s">
        <v>12</v>
      </c>
      <c r="B17" s="8" t="s">
        <v>3</v>
      </c>
      <c r="C17" s="9"/>
      <c r="D17" s="9"/>
      <c r="E17" s="9"/>
    </row>
    <row r="18" spans="1:5">
      <c r="A18" s="10" t="s">
        <v>1</v>
      </c>
      <c r="B18" s="11"/>
      <c r="C18" s="9"/>
      <c r="D18" s="9"/>
      <c r="E18" s="9"/>
    </row>
    <row r="19" spans="1:5" ht="25.5">
      <c r="A19" s="7" t="s">
        <v>13</v>
      </c>
      <c r="B19" s="8" t="s">
        <v>3</v>
      </c>
      <c r="C19" s="9"/>
      <c r="D19" s="9"/>
      <c r="E19" s="9"/>
    </row>
    <row r="20" spans="1:5">
      <c r="A20" s="10" t="s">
        <v>2</v>
      </c>
      <c r="B20" s="11"/>
      <c r="C20" s="9"/>
      <c r="D20" s="9"/>
      <c r="E20" s="9"/>
    </row>
    <row r="21" spans="1:5" ht="25.5">
      <c r="A21" s="9" t="s">
        <v>14</v>
      </c>
      <c r="B21" s="8" t="s">
        <v>3</v>
      </c>
      <c r="C21" s="9"/>
      <c r="D21" s="9"/>
      <c r="E21" s="9"/>
    </row>
    <row r="22" spans="1:5">
      <c r="A22" s="12" t="s">
        <v>5</v>
      </c>
      <c r="B22" s="13" t="s">
        <v>4</v>
      </c>
      <c r="C22" s="9"/>
      <c r="D22" s="9"/>
      <c r="E22" s="9"/>
    </row>
    <row r="23" spans="1:5" ht="21.95" customHeight="1">
      <c r="A23" s="12" t="s">
        <v>38</v>
      </c>
      <c r="B23" s="8" t="s">
        <v>39</v>
      </c>
      <c r="C23" s="9"/>
      <c r="D23" s="9"/>
      <c r="E23" s="9"/>
    </row>
    <row r="24" spans="1:5" ht="25.5">
      <c r="A24" s="9" t="s">
        <v>28</v>
      </c>
      <c r="B24" s="8" t="s">
        <v>3</v>
      </c>
      <c r="C24" s="9"/>
      <c r="D24" s="9"/>
      <c r="E24" s="9"/>
    </row>
    <row r="25" spans="1:5">
      <c r="A25" s="12" t="s">
        <v>5</v>
      </c>
      <c r="B25" s="13" t="s">
        <v>4</v>
      </c>
      <c r="C25" s="9"/>
      <c r="D25" s="9"/>
      <c r="E25" s="9"/>
    </row>
    <row r="26" spans="1:5" ht="21.95" customHeight="1">
      <c r="A26" s="12" t="s">
        <v>38</v>
      </c>
      <c r="B26" s="8" t="s">
        <v>39</v>
      </c>
      <c r="C26" s="9"/>
      <c r="D26" s="9"/>
      <c r="E26" s="9"/>
    </row>
    <row r="27" spans="1:5" ht="39">
      <c r="A27" s="16" t="s">
        <v>33</v>
      </c>
      <c r="B27" s="8" t="s">
        <v>3</v>
      </c>
      <c r="C27" s="9"/>
      <c r="D27" s="9"/>
      <c r="E27" s="9"/>
    </row>
    <row r="28" spans="1:5">
      <c r="A28" s="12" t="s">
        <v>5</v>
      </c>
      <c r="B28" s="13" t="s">
        <v>4</v>
      </c>
      <c r="C28" s="9"/>
      <c r="D28" s="9"/>
      <c r="E28" s="9"/>
    </row>
    <row r="29" spans="1:5" ht="21.95" customHeight="1">
      <c r="A29" s="12" t="s">
        <v>38</v>
      </c>
      <c r="B29" s="8" t="s">
        <v>39</v>
      </c>
      <c r="C29" s="9"/>
      <c r="D29" s="9"/>
      <c r="E29" s="9"/>
    </row>
    <row r="30" spans="1:5" ht="25.5">
      <c r="A30" s="9" t="s">
        <v>29</v>
      </c>
      <c r="B30" s="8" t="s">
        <v>3</v>
      </c>
      <c r="C30" s="9"/>
      <c r="D30" s="9"/>
      <c r="E30" s="9"/>
    </row>
    <row r="31" spans="1:5">
      <c r="A31" s="12" t="s">
        <v>5</v>
      </c>
      <c r="B31" s="13" t="s">
        <v>4</v>
      </c>
      <c r="C31" s="9"/>
      <c r="D31" s="9"/>
      <c r="E31" s="9"/>
    </row>
    <row r="32" spans="1:5" ht="21.95" customHeight="1">
      <c r="A32" s="12" t="s">
        <v>38</v>
      </c>
      <c r="B32" s="8" t="s">
        <v>39</v>
      </c>
      <c r="C32" s="9"/>
      <c r="D32" s="9"/>
      <c r="E32" s="9"/>
    </row>
    <row r="33" spans="1:5" ht="25.5">
      <c r="A33" s="7" t="s">
        <v>6</v>
      </c>
      <c r="B33" s="8" t="s">
        <v>3</v>
      </c>
      <c r="C33" s="9"/>
      <c r="D33" s="9"/>
      <c r="E33" s="9"/>
    </row>
    <row r="34" spans="1:5" ht="36.75">
      <c r="A34" s="14" t="s">
        <v>7</v>
      </c>
      <c r="B34" s="8" t="s">
        <v>3</v>
      </c>
      <c r="C34" s="9"/>
      <c r="D34" s="9"/>
      <c r="E34" s="9"/>
    </row>
    <row r="35" spans="1:5" ht="25.5">
      <c r="A35" s="14" t="s">
        <v>8</v>
      </c>
      <c r="B35" s="8" t="s">
        <v>3</v>
      </c>
      <c r="C35" s="9"/>
      <c r="D35" s="9"/>
      <c r="E35" s="9"/>
    </row>
    <row r="36" spans="1:5" ht="36.75">
      <c r="A36" s="14" t="s">
        <v>9</v>
      </c>
      <c r="B36" s="8" t="s">
        <v>3</v>
      </c>
      <c r="C36" s="9"/>
      <c r="D36" s="9"/>
      <c r="E36" s="9"/>
    </row>
    <row r="37" spans="1:5" ht="38.25" customHeight="1">
      <c r="A37" s="14" t="s">
        <v>10</v>
      </c>
      <c r="B37" s="8" t="s">
        <v>3</v>
      </c>
      <c r="C37" s="9"/>
      <c r="D37" s="9"/>
      <c r="E37" s="9"/>
    </row>
  </sheetData>
  <mergeCells count="8">
    <mergeCell ref="A13:A14"/>
    <mergeCell ref="B13:B14"/>
    <mergeCell ref="C13:E13"/>
    <mergeCell ref="A1:F4"/>
    <mergeCell ref="A5:E5"/>
    <mergeCell ref="A6:E6"/>
    <mergeCell ref="A8:E8"/>
    <mergeCell ref="A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0"/>
  <sheetViews>
    <sheetView topLeftCell="A13" workbookViewId="0">
      <selection activeCell="C19" sqref="C19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9" t="s">
        <v>19</v>
      </c>
      <c r="B1" s="29"/>
      <c r="C1" s="29"/>
      <c r="D1" s="29"/>
      <c r="E1" s="29"/>
    </row>
    <row r="2" spans="1:5">
      <c r="A2" s="29" t="s">
        <v>45</v>
      </c>
      <c r="B2" s="29"/>
      <c r="C2" s="29"/>
      <c r="D2" s="29"/>
      <c r="E2" s="29"/>
    </row>
    <row r="3" spans="1:5">
      <c r="A3" s="1"/>
    </row>
    <row r="4" spans="1:5">
      <c r="A4" s="30"/>
      <c r="B4" s="30"/>
      <c r="C4" s="30"/>
      <c r="D4" s="30"/>
      <c r="E4" s="30"/>
    </row>
    <row r="5" spans="1:5" ht="15.75" customHeight="1">
      <c r="A5" s="31" t="s">
        <v>21</v>
      </c>
      <c r="B5" s="31"/>
      <c r="C5" s="31"/>
      <c r="D5" s="31"/>
      <c r="E5" s="31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32" t="s">
        <v>42</v>
      </c>
      <c r="B9" s="33" t="s">
        <v>24</v>
      </c>
      <c r="C9" s="32" t="s">
        <v>44</v>
      </c>
      <c r="D9" s="32"/>
      <c r="E9" s="32"/>
    </row>
    <row r="10" spans="1:5" ht="40.5">
      <c r="A10" s="32"/>
      <c r="B10" s="33"/>
      <c r="C10" s="5" t="s">
        <v>25</v>
      </c>
      <c r="D10" s="5" t="s">
        <v>26</v>
      </c>
      <c r="E10" s="6" t="s">
        <v>18</v>
      </c>
    </row>
    <row r="11" spans="1:5">
      <c r="A11" s="7" t="s">
        <v>35</v>
      </c>
      <c r="B11" s="8" t="s">
        <v>11</v>
      </c>
      <c r="C11" s="9"/>
      <c r="D11" s="9"/>
      <c r="E11" s="9"/>
    </row>
    <row r="12" spans="1:5" ht="25.5">
      <c r="A12" s="12" t="s">
        <v>36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40.5">
      <c r="A20" s="16" t="s">
        <v>37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9" t="s">
        <v>19</v>
      </c>
      <c r="B1" s="29"/>
      <c r="C1" s="29"/>
      <c r="D1" s="29"/>
      <c r="E1" s="29"/>
    </row>
    <row r="2" spans="1:5">
      <c r="A2" s="29" t="s">
        <v>23</v>
      </c>
      <c r="B2" s="29"/>
      <c r="C2" s="29"/>
      <c r="D2" s="29"/>
      <c r="E2" s="29"/>
    </row>
    <row r="3" spans="1:5">
      <c r="A3" s="1"/>
    </row>
    <row r="4" spans="1:5">
      <c r="A4" s="30"/>
      <c r="B4" s="30"/>
      <c r="C4" s="30"/>
      <c r="D4" s="30"/>
      <c r="E4" s="30"/>
    </row>
    <row r="5" spans="1:5" ht="15.75" customHeight="1">
      <c r="A5" s="31" t="s">
        <v>21</v>
      </c>
      <c r="B5" s="31"/>
      <c r="C5" s="31"/>
      <c r="D5" s="31"/>
      <c r="E5" s="31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32" t="s">
        <v>41</v>
      </c>
      <c r="B9" s="33" t="s">
        <v>24</v>
      </c>
      <c r="C9" s="32" t="s">
        <v>20</v>
      </c>
      <c r="D9" s="32"/>
      <c r="E9" s="32"/>
    </row>
    <row r="10" spans="1:5" ht="40.5">
      <c r="A10" s="32"/>
      <c r="B10" s="33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31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32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 customHeight="1">
      <c r="A23" s="16" t="s">
        <v>34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9" t="s">
        <v>29</v>
      </c>
      <c r="B26" s="8" t="s">
        <v>3</v>
      </c>
      <c r="C26" s="9"/>
      <c r="D26" s="9"/>
      <c r="E26" s="9"/>
    </row>
    <row r="27" spans="1:5">
      <c r="A27" s="12" t="s">
        <v>5</v>
      </c>
      <c r="B27" s="13" t="s">
        <v>4</v>
      </c>
      <c r="C27" s="9"/>
      <c r="D27" s="9"/>
      <c r="E27" s="9"/>
    </row>
    <row r="28" spans="1:5" ht="21.95" customHeight="1">
      <c r="A28" s="12" t="s">
        <v>38</v>
      </c>
      <c r="B28" s="8" t="s">
        <v>39</v>
      </c>
      <c r="C28" s="9"/>
      <c r="D28" s="9"/>
      <c r="E28" s="9"/>
    </row>
    <row r="29" spans="1:5" ht="25.5">
      <c r="A29" s="7" t="s">
        <v>6</v>
      </c>
      <c r="B29" s="8" t="s">
        <v>3</v>
      </c>
      <c r="C29" s="9"/>
      <c r="D29" s="9"/>
      <c r="E29" s="9"/>
    </row>
    <row r="30" spans="1:5" ht="36.75">
      <c r="A30" s="14" t="s">
        <v>7</v>
      </c>
      <c r="B30" s="8" t="s">
        <v>3</v>
      </c>
      <c r="C30" s="9"/>
      <c r="D30" s="9"/>
      <c r="E30" s="9"/>
    </row>
    <row r="31" spans="1:5" ht="25.5">
      <c r="A31" s="14" t="s">
        <v>8</v>
      </c>
      <c r="B31" s="8" t="s">
        <v>3</v>
      </c>
      <c r="C31" s="9"/>
      <c r="D31" s="9"/>
      <c r="E31" s="9"/>
    </row>
    <row r="32" spans="1:5" ht="36.75">
      <c r="A32" s="14" t="s">
        <v>9</v>
      </c>
      <c r="B32" s="8" t="s">
        <v>3</v>
      </c>
      <c r="C32" s="9"/>
      <c r="D32" s="9"/>
      <c r="E32" s="9"/>
    </row>
    <row r="33" spans="1:5" ht="38.25" customHeight="1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дошкольное на 01.09.19 (2)</vt:lpstr>
      <vt:lpstr>дошкольное на 01.09.19</vt:lpstr>
      <vt:lpstr>дошкольное на 01.04,РБ</vt:lpstr>
      <vt:lpstr>дошкольное на 01.05,РБ</vt:lpstr>
      <vt:lpstr>дошкольное на 01.04мБ </vt:lpstr>
      <vt:lpstr>дошкольное на 01.05мБ </vt:lpstr>
      <vt:lpstr>среднее</vt:lpstr>
      <vt:lpstr>дополнительное образование</vt:lpstr>
      <vt:lpstr>ТиПО</vt:lpstr>
      <vt:lpstr>вузы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2020-01-10T07:15:15Z</dcterms:modified>
</cp:coreProperties>
</file>