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 activeTab="3"/>
  </bookViews>
  <sheets>
    <sheet name="дошкольное" sheetId="1" r:id="rId1"/>
    <sheet name="среднее" sheetId="2" r:id="rId2"/>
    <sheet name="дополнительное образование" sheetId="5" r:id="rId3"/>
    <sheet name="среднее апрель" sheetId="6" r:id="rId4"/>
    <sheet name="ТиПО" sheetId="3" state="hidden" r:id="rId5"/>
    <sheet name="вузы" sheetId="4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D16" i="6"/>
  <c r="C16" i="6"/>
  <c r="D38" i="6"/>
  <c r="D24" i="6"/>
  <c r="E38" i="6"/>
  <c r="D30" i="6"/>
  <c r="D27" i="6"/>
  <c r="D21" i="6"/>
  <c r="E27" i="6"/>
  <c r="D34" i="6"/>
  <c r="D32" i="6"/>
  <c r="D29" i="6"/>
  <c r="D26" i="6"/>
  <c r="D23" i="6"/>
  <c r="C21" i="6"/>
  <c r="C30" i="6"/>
  <c r="C27" i="6"/>
  <c r="C24" i="6"/>
  <c r="C19" i="6"/>
  <c r="C32" i="6"/>
  <c r="C23" i="6"/>
  <c r="C26" i="6"/>
  <c r="C29" i="6"/>
  <c r="D35" i="6"/>
  <c r="E22" i="6"/>
  <c r="E25" i="6"/>
  <c r="E33" i="6"/>
  <c r="E34" i="6"/>
  <c r="E35" i="6"/>
  <c r="D37" i="6"/>
  <c r="E37" i="6"/>
  <c r="E21" i="6"/>
  <c r="C17" i="6"/>
  <c r="D19" i="6" l="1"/>
  <c r="D17" i="6" s="1"/>
  <c r="E23" i="6"/>
  <c r="E30" i="6"/>
  <c r="E32" i="6" s="1"/>
  <c r="E28" i="6"/>
  <c r="E29" i="6" s="1"/>
  <c r="E24" i="6"/>
  <c r="E26" i="6" s="1"/>
  <c r="E34" i="2"/>
  <c r="E33" i="2"/>
  <c r="E30" i="2"/>
  <c r="E27" i="2"/>
  <c r="E24" i="2"/>
  <c r="E21" i="2"/>
  <c r="E19" i="2"/>
  <c r="E17" i="2" s="1"/>
  <c r="E16" i="2" s="1"/>
  <c r="D34" i="2"/>
  <c r="D33" i="2"/>
  <c r="D24" i="2"/>
  <c r="D30" i="2"/>
  <c r="D27" i="2"/>
  <c r="D21" i="2"/>
  <c r="C37" i="2"/>
  <c r="C33" i="2"/>
  <c r="C34" i="2"/>
  <c r="C35" i="2"/>
  <c r="C24" i="2"/>
  <c r="C19" i="2" s="1"/>
  <c r="E19" i="6" l="1"/>
  <c r="E17" i="6" s="1"/>
  <c r="C17" i="2"/>
  <c r="C16" i="2" s="1"/>
  <c r="D19" i="2"/>
  <c r="D17" i="2" s="1"/>
  <c r="D16" i="2" s="1"/>
</calcChain>
</file>

<file path=xl/sharedStrings.xml><?xml version="1.0" encoding="utf-8"?>
<sst xmlns="http://schemas.openxmlformats.org/spreadsheetml/2006/main" count="312" uniqueCount="54">
  <si>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</si>
  <si>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</si>
  <si>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</si>
  <si>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</si>
  <si>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</si>
  <si>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</si>
  <si>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</si>
  <si>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</si>
  <si>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</si>
  <si>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</si>
  <si>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</si>
  <si>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</si>
  <si>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</si>
  <si>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</si>
  <si>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</si>
  <si>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</si>
  <si>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</si>
  <si>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</si>
  <si>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</si>
  <si>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</si>
  <si>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</si>
  <si>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</si>
  <si>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</si>
  <si>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</si>
  <si>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</si>
  <si>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</si>
  <si>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</si>
  <si>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</si>
  <si>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</si>
  <si>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</si>
  <si>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</si>
  <si>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</si>
  <si>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</si>
  <si>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</si>
  <si>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</si>
  <si>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</si>
  <si>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</si>
  <si>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</si>
  <si>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</si>
  <si>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</si>
  <si>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</si>
  <si>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</si>
  <si>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</si>
  <si>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</si>
  <si>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</si>
  <si>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</si>
  <si>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</si>
  <si>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</si>
  <si>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</si>
  <si>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</si>
  <si>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</si>
  <si>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по состоянию на "30" сентября  2019г.</t>
  </si>
  <si>
    <t xml:space="preserve">Директор:                                   </t>
  </si>
  <si>
    <t>ГУ "Средняя общеобразовательная школа №43 г.Павлодара"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</si>
</sst>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2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45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0</v>
      </c>
      <c r="B9" s="28" t="s">
        <v>24</v>
      </c>
      <c r="C9" s="27" t="s">
        <v>44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workbookViewId="0">
      <selection activeCell="I19" sqref="I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 x14ac:dyDescent="0.3">
      <c r="A1" s="31"/>
      <c r="B1" s="31"/>
      <c r="C1" s="31"/>
      <c r="D1" s="31"/>
      <c r="E1" s="31"/>
      <c r="F1" s="31"/>
    </row>
    <row r="2" spans="1:6" x14ac:dyDescent="0.3">
      <c r="A2" s="31"/>
      <c r="B2" s="31"/>
      <c r="C2" s="31"/>
      <c r="D2" s="31"/>
      <c r="E2" s="31"/>
      <c r="F2" s="31"/>
    </row>
    <row r="3" spans="1:6" x14ac:dyDescent="0.3">
      <c r="A3" s="31"/>
      <c r="B3" s="31"/>
      <c r="C3" s="31"/>
      <c r="D3" s="31"/>
      <c r="E3" s="31"/>
      <c r="F3" s="31"/>
    </row>
    <row r="4" spans="1:6" x14ac:dyDescent="0.3">
      <c r="A4" s="31"/>
      <c r="B4" s="31"/>
      <c r="C4" s="31"/>
      <c r="D4" s="31"/>
      <c r="E4" s="31"/>
      <c r="F4" s="31"/>
    </row>
    <row r="5" spans="1:6" x14ac:dyDescent="0.3">
      <c r="A5" s="26" t="s">
        <v>19</v>
      </c>
      <c r="B5" s="26"/>
      <c r="C5" s="26"/>
      <c r="D5" s="26"/>
      <c r="E5" s="26"/>
    </row>
    <row r="6" spans="1:6" x14ac:dyDescent="0.3">
      <c r="A6" s="26" t="s">
        <v>45</v>
      </c>
      <c r="B6" s="26"/>
      <c r="C6" s="26"/>
      <c r="D6" s="26"/>
      <c r="E6" s="26"/>
    </row>
    <row r="7" spans="1:6" x14ac:dyDescent="0.3">
      <c r="A7" s="1"/>
    </row>
    <row r="8" spans="1:6" x14ac:dyDescent="0.3">
      <c r="A8" s="29" t="s">
        <v>46</v>
      </c>
      <c r="B8" s="29"/>
      <c r="C8" s="29"/>
      <c r="D8" s="29"/>
      <c r="E8" s="29"/>
    </row>
    <row r="9" spans="1:6" ht="15.75" customHeight="1" x14ac:dyDescent="0.3">
      <c r="A9" s="30" t="s">
        <v>21</v>
      </c>
      <c r="B9" s="30"/>
      <c r="C9" s="30"/>
      <c r="D9" s="30"/>
      <c r="E9" s="30"/>
    </row>
    <row r="10" spans="1:6" x14ac:dyDescent="0.3">
      <c r="A10" s="4"/>
    </row>
    <row r="11" spans="1:6" x14ac:dyDescent="0.3">
      <c r="A11" s="15" t="s">
        <v>22</v>
      </c>
    </row>
    <row r="12" spans="1:6" x14ac:dyDescent="0.3">
      <c r="A12" s="1"/>
    </row>
    <row r="13" spans="1:6" x14ac:dyDescent="0.3">
      <c r="A13" s="27" t="s">
        <v>43</v>
      </c>
      <c r="B13" s="28" t="s">
        <v>24</v>
      </c>
      <c r="C13" s="27" t="s">
        <v>44</v>
      </c>
      <c r="D13" s="27"/>
      <c r="E13" s="27"/>
    </row>
    <row r="14" spans="1:6" ht="40.5" x14ac:dyDescent="0.3">
      <c r="A14" s="27"/>
      <c r="B14" s="28"/>
      <c r="C14" s="5" t="s">
        <v>25</v>
      </c>
      <c r="D14" s="5" t="s">
        <v>26</v>
      </c>
      <c r="E14" s="6" t="s">
        <v>18</v>
      </c>
    </row>
    <row r="15" spans="1:6" x14ac:dyDescent="0.3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 x14ac:dyDescent="0.3">
      <c r="A16" s="12" t="s">
        <v>31</v>
      </c>
      <c r="B16" s="8" t="s">
        <v>3</v>
      </c>
      <c r="C16" s="17">
        <f>C17/C15</f>
        <v>173.31488528259655</v>
      </c>
      <c r="D16" s="17">
        <f t="shared" ref="D16:E16" si="0">D17/D15</f>
        <v>44.012310408505876</v>
      </c>
      <c r="E16" s="17">
        <f t="shared" si="0"/>
        <v>44.012310408505876</v>
      </c>
    </row>
    <row r="17" spans="1:5" ht="25.5" x14ac:dyDescent="0.3">
      <c r="A17" s="7" t="s">
        <v>12</v>
      </c>
      <c r="B17" s="8" t="s">
        <v>3</v>
      </c>
      <c r="C17" s="17">
        <f>C19+C33+C34+C35+C37</f>
        <v>309713.7</v>
      </c>
      <c r="D17" s="17">
        <f t="shared" ref="D17" si="1">D19+D33+D34+D35+D37</f>
        <v>78649.998699999996</v>
      </c>
      <c r="E17" s="17">
        <f t="shared" ref="E17" si="2">E19+E33+E34+E35+E37</f>
        <v>78649.998699999996</v>
      </c>
    </row>
    <row r="18" spans="1:5" x14ac:dyDescent="0.3">
      <c r="A18" s="10" t="s">
        <v>1</v>
      </c>
      <c r="B18" s="11"/>
      <c r="C18" s="9"/>
      <c r="D18" s="9"/>
      <c r="E18" s="9"/>
    </row>
    <row r="19" spans="1:5" ht="25.5" x14ac:dyDescent="0.3">
      <c r="A19" s="7" t="s">
        <v>13</v>
      </c>
      <c r="B19" s="8" t="s">
        <v>3</v>
      </c>
      <c r="C19" s="9">
        <f>C21+C24+C27+C30</f>
        <v>246602.5</v>
      </c>
      <c r="D19" s="9">
        <f t="shared" ref="D19" si="3">D21+D24+D27+D30</f>
        <v>65437.998699999996</v>
      </c>
      <c r="E19" s="9">
        <f t="shared" ref="E19" si="4">E21+E24+E27+E30</f>
        <v>65437.998699999996</v>
      </c>
    </row>
    <row r="20" spans="1:5" x14ac:dyDescent="0.3">
      <c r="A20" s="10" t="s">
        <v>2</v>
      </c>
      <c r="B20" s="11"/>
      <c r="C20" s="9"/>
      <c r="D20" s="9"/>
      <c r="E20" s="9"/>
    </row>
    <row r="21" spans="1:5" ht="25.5" x14ac:dyDescent="0.3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 x14ac:dyDescent="0.3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 x14ac:dyDescent="0.3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 x14ac:dyDescent="0.3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 x14ac:dyDescent="0.3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 x14ac:dyDescent="0.3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 x14ac:dyDescent="0.3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 x14ac:dyDescent="0.3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 x14ac:dyDescent="0.3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 x14ac:dyDescent="0.3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 x14ac:dyDescent="0.3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 x14ac:dyDescent="0.3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 x14ac:dyDescent="0.3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 x14ac:dyDescent="0.3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 x14ac:dyDescent="0.3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 x14ac:dyDescent="0.3">
      <c r="A36" s="14" t="s">
        <v>9</v>
      </c>
      <c r="B36" s="8" t="s">
        <v>3</v>
      </c>
      <c r="C36" s="9"/>
      <c r="D36" s="9"/>
      <c r="E36" s="9"/>
    </row>
    <row r="37" spans="1:5" ht="38.25" customHeight="1" x14ac:dyDescent="0.3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 x14ac:dyDescent="0.3">
      <c r="A39" s="20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45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42</v>
      </c>
      <c r="B9" s="28" t="s">
        <v>24</v>
      </c>
      <c r="C9" s="27" t="s">
        <v>44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3" workbookViewId="0">
      <selection activeCell="D16" sqref="D16:E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 x14ac:dyDescent="0.3">
      <c r="A1" s="31"/>
      <c r="B1" s="31"/>
      <c r="C1" s="31"/>
      <c r="D1" s="31"/>
      <c r="E1" s="31"/>
      <c r="F1" s="31"/>
    </row>
    <row r="2" spans="1:6" x14ac:dyDescent="0.3">
      <c r="A2" s="31"/>
      <c r="B2" s="31"/>
      <c r="C2" s="31"/>
      <c r="D2" s="31"/>
      <c r="E2" s="31"/>
      <c r="F2" s="31"/>
    </row>
    <row r="3" spans="1:6" x14ac:dyDescent="0.3">
      <c r="A3" s="31"/>
      <c r="B3" s="31"/>
      <c r="C3" s="31"/>
      <c r="D3" s="31"/>
      <c r="E3" s="31"/>
      <c r="F3" s="31"/>
    </row>
    <row r="4" spans="1:6" x14ac:dyDescent="0.3">
      <c r="A4" s="31"/>
      <c r="B4" s="31"/>
      <c r="C4" s="31"/>
      <c r="D4" s="31"/>
      <c r="E4" s="31"/>
      <c r="F4" s="31"/>
    </row>
    <row r="5" spans="1:6" x14ac:dyDescent="0.3">
      <c r="A5" s="26" t="s">
        <v>19</v>
      </c>
      <c r="B5" s="26"/>
      <c r="C5" s="26"/>
      <c r="D5" s="26"/>
      <c r="E5" s="26"/>
    </row>
    <row r="6" spans="1:6" x14ac:dyDescent="0.3">
      <c r="A6" s="26" t="s">
        <v>51</v>
      </c>
      <c r="B6" s="26"/>
      <c r="C6" s="26"/>
      <c r="D6" s="26"/>
      <c r="E6" s="26"/>
    </row>
    <row r="7" spans="1:6" x14ac:dyDescent="0.3">
      <c r="A7" s="1"/>
    </row>
    <row r="8" spans="1:6" x14ac:dyDescent="0.3">
      <c r="A8" s="29" t="s">
        <v>53</v>
      </c>
      <c r="B8" s="29"/>
      <c r="C8" s="29"/>
      <c r="D8" s="29"/>
      <c r="E8" s="29"/>
    </row>
    <row r="9" spans="1:6" ht="15.75" customHeight="1" x14ac:dyDescent="0.3">
      <c r="A9" s="30" t="s">
        <v>21</v>
      </c>
      <c r="B9" s="30"/>
      <c r="C9" s="30"/>
      <c r="D9" s="30"/>
      <c r="E9" s="30"/>
    </row>
    <row r="10" spans="1:6" x14ac:dyDescent="0.3">
      <c r="A10" s="4"/>
    </row>
    <row r="11" spans="1:6" x14ac:dyDescent="0.3">
      <c r="A11" s="15" t="s">
        <v>22</v>
      </c>
    </row>
    <row r="12" spans="1:6" x14ac:dyDescent="0.3">
      <c r="A12" s="1"/>
    </row>
    <row r="13" spans="1:6" x14ac:dyDescent="0.3">
      <c r="A13" s="27" t="s">
        <v>43</v>
      </c>
      <c r="B13" s="28" t="s">
        <v>24</v>
      </c>
      <c r="C13" s="27" t="s">
        <v>44</v>
      </c>
      <c r="D13" s="27"/>
      <c r="E13" s="27"/>
    </row>
    <row r="14" spans="1:6" ht="40.5" x14ac:dyDescent="0.3">
      <c r="A14" s="27"/>
      <c r="B14" s="28"/>
      <c r="C14" s="19" t="s">
        <v>25</v>
      </c>
      <c r="D14" s="19" t="s">
        <v>26</v>
      </c>
      <c r="E14" s="18" t="s">
        <v>48</v>
      </c>
    </row>
    <row r="15" spans="1:6" x14ac:dyDescent="0.3">
      <c r="A15" s="7" t="s">
        <v>27</v>
      </c>
      <c r="B15" s="8" t="s">
        <v>11</v>
      </c>
      <c r="C15" s="9">
        <v>1300</v>
      </c>
      <c r="D15" s="9">
        <v>1300</v>
      </c>
      <c r="E15" s="9">
        <v>1300</v>
      </c>
    </row>
    <row r="16" spans="1:6" ht="25.5" x14ac:dyDescent="0.3">
      <c r="A16" s="12" t="s">
        <v>31</v>
      </c>
      <c r="B16" s="8" t="s">
        <v>3</v>
      </c>
      <c r="C16" s="17">
        <f>C17/C15/12</f>
        <v>16.515807692307693</v>
      </c>
      <c r="D16" s="17">
        <f>D17/D15/9</f>
        <v>16.251119658119659</v>
      </c>
      <c r="E16" s="17">
        <f>E17/E15/9</f>
        <v>16.251119658119659</v>
      </c>
    </row>
    <row r="17" spans="1:7" ht="25.5" x14ac:dyDescent="0.3">
      <c r="A17" s="7" t="s">
        <v>12</v>
      </c>
      <c r="B17" s="8" t="s">
        <v>3</v>
      </c>
      <c r="C17" s="17">
        <f>C19+C34+C35+C36+C37+C38</f>
        <v>257646.59999999998</v>
      </c>
      <c r="D17" s="17">
        <f t="shared" ref="D17:E17" si="0">D19+D34+D35+D36+D37+D38</f>
        <v>190138.1</v>
      </c>
      <c r="E17" s="17">
        <f t="shared" si="0"/>
        <v>190138.1</v>
      </c>
      <c r="G17" s="24"/>
    </row>
    <row r="18" spans="1:7" x14ac:dyDescent="0.3">
      <c r="A18" s="10" t="s">
        <v>1</v>
      </c>
      <c r="B18" s="11"/>
      <c r="C18" s="9"/>
      <c r="D18" s="9"/>
      <c r="E18" s="9"/>
    </row>
    <row r="19" spans="1:7" ht="25.5" x14ac:dyDescent="0.3">
      <c r="A19" s="7" t="s">
        <v>13</v>
      </c>
      <c r="B19" s="8" t="s">
        <v>3</v>
      </c>
      <c r="C19" s="17">
        <f>C21+C24+C27+C30</f>
        <v>202031.3</v>
      </c>
      <c r="D19" s="17">
        <f>D21+D24+D27+D30</f>
        <v>148072.77500000002</v>
      </c>
      <c r="E19" s="17">
        <f>E21+E24+E27+E30</f>
        <v>148072.77500000002</v>
      </c>
      <c r="G19" s="23"/>
    </row>
    <row r="20" spans="1:7" x14ac:dyDescent="0.3">
      <c r="A20" s="10" t="s">
        <v>2</v>
      </c>
      <c r="B20" s="11"/>
      <c r="C20" s="9"/>
      <c r="D20" s="9"/>
      <c r="E20" s="21"/>
    </row>
    <row r="21" spans="1:7" ht="25.5" x14ac:dyDescent="0.3">
      <c r="A21" s="9" t="s">
        <v>14</v>
      </c>
      <c r="B21" s="8" t="s">
        <v>3</v>
      </c>
      <c r="C21" s="9">
        <f>823.1*10</f>
        <v>8231</v>
      </c>
      <c r="D21" s="9">
        <f>C21/12*9-1300</f>
        <v>4873.25</v>
      </c>
      <c r="E21" s="21">
        <f>D21</f>
        <v>4873.25</v>
      </c>
    </row>
    <row r="22" spans="1:7" x14ac:dyDescent="0.3">
      <c r="A22" s="12" t="s">
        <v>5</v>
      </c>
      <c r="B22" s="13" t="s">
        <v>4</v>
      </c>
      <c r="C22" s="22">
        <v>7.5</v>
      </c>
      <c r="D22" s="22">
        <v>7.5</v>
      </c>
      <c r="E22" s="21">
        <f t="shared" ref="E22:E38" si="1">D22</f>
        <v>7.5</v>
      </c>
    </row>
    <row r="23" spans="1:7" ht="21.95" customHeight="1" x14ac:dyDescent="0.3">
      <c r="A23" s="12" t="s">
        <v>38</v>
      </c>
      <c r="B23" s="8" t="s">
        <v>39</v>
      </c>
      <c r="C23" s="25">
        <f>C21/C22/12</f>
        <v>91.455555555555563</v>
      </c>
      <c r="D23" s="25">
        <f>D21/D22/10</f>
        <v>64.976666666666659</v>
      </c>
      <c r="E23" s="25">
        <f t="shared" ref="D23:E23" si="2">E21/E22</f>
        <v>649.76666666666665</v>
      </c>
    </row>
    <row r="24" spans="1:7" ht="25.5" x14ac:dyDescent="0.3">
      <c r="A24" s="9" t="s">
        <v>28</v>
      </c>
      <c r="B24" s="8" t="s">
        <v>3</v>
      </c>
      <c r="C24" s="22">
        <f>10*15439.1</f>
        <v>154391</v>
      </c>
      <c r="D24" s="22">
        <f>C24/12*9-3000+849.3</f>
        <v>113642.55</v>
      </c>
      <c r="E24" s="21">
        <f t="shared" si="1"/>
        <v>113642.55</v>
      </c>
    </row>
    <row r="25" spans="1:7" x14ac:dyDescent="0.3">
      <c r="A25" s="12" t="s">
        <v>5</v>
      </c>
      <c r="B25" s="13" t="s">
        <v>4</v>
      </c>
      <c r="C25" s="22">
        <v>115.14</v>
      </c>
      <c r="D25" s="22">
        <v>115.14</v>
      </c>
      <c r="E25" s="21">
        <f t="shared" si="1"/>
        <v>115.14</v>
      </c>
    </row>
    <row r="26" spans="1:7" ht="21.95" customHeight="1" x14ac:dyDescent="0.3">
      <c r="A26" s="12" t="s">
        <v>38</v>
      </c>
      <c r="B26" s="8" t="s">
        <v>39</v>
      </c>
      <c r="C26" s="25">
        <f>C24/C25/12</f>
        <v>111.74150309767818</v>
      </c>
      <c r="D26" s="25">
        <f>D24/D25/10</f>
        <v>98.69945284002084</v>
      </c>
      <c r="E26" s="25">
        <f t="shared" ref="D26:E26" si="3">E24/E25</f>
        <v>986.99452840020842</v>
      </c>
    </row>
    <row r="27" spans="1:7" ht="39" x14ac:dyDescent="0.3">
      <c r="A27" s="16" t="s">
        <v>33</v>
      </c>
      <c r="B27" s="8" t="s">
        <v>3</v>
      </c>
      <c r="C27" s="25">
        <f>955.53*10</f>
        <v>9555.2999999999993</v>
      </c>
      <c r="D27" s="25">
        <f>C27/12*9</f>
        <v>7166.4749999999995</v>
      </c>
      <c r="E27" s="21">
        <f t="shared" si="1"/>
        <v>7166.4749999999995</v>
      </c>
    </row>
    <row r="28" spans="1:7" x14ac:dyDescent="0.3">
      <c r="A28" s="12" t="s">
        <v>5</v>
      </c>
      <c r="B28" s="13" t="s">
        <v>4</v>
      </c>
      <c r="C28" s="22">
        <v>10.75</v>
      </c>
      <c r="D28" s="22">
        <v>10.75</v>
      </c>
      <c r="E28" s="22">
        <f>D28</f>
        <v>10.75</v>
      </c>
    </row>
    <row r="29" spans="1:7" ht="21.95" customHeight="1" x14ac:dyDescent="0.3">
      <c r="A29" s="12" t="s">
        <v>38</v>
      </c>
      <c r="B29" s="8" t="s">
        <v>39</v>
      </c>
      <c r="C29" s="25">
        <f>C27/C28/12</f>
        <v>74.072093023255817</v>
      </c>
      <c r="D29" s="25">
        <f>D27/D28/10</f>
        <v>66.664883720930234</v>
      </c>
      <c r="E29" s="25">
        <f t="shared" ref="D29:E29" si="4">E27/E28</f>
        <v>666.64883720930231</v>
      </c>
    </row>
    <row r="30" spans="1:7" ht="25.5" x14ac:dyDescent="0.3">
      <c r="A30" s="9" t="s">
        <v>29</v>
      </c>
      <c r="B30" s="8" t="s">
        <v>3</v>
      </c>
      <c r="C30" s="22">
        <f>10*2985.4</f>
        <v>29854</v>
      </c>
      <c r="D30" s="22">
        <f>C30/12*9</f>
        <v>22390.5</v>
      </c>
      <c r="E30" s="21">
        <f t="shared" si="1"/>
        <v>22390.5</v>
      </c>
    </row>
    <row r="31" spans="1:7" x14ac:dyDescent="0.3">
      <c r="A31" s="12" t="s">
        <v>5</v>
      </c>
      <c r="B31" s="13" t="s">
        <v>4</v>
      </c>
      <c r="C31" s="22">
        <v>47</v>
      </c>
      <c r="D31" s="22">
        <v>47</v>
      </c>
      <c r="E31" s="22">
        <v>47</v>
      </c>
    </row>
    <row r="32" spans="1:7" ht="21.95" customHeight="1" x14ac:dyDescent="0.3">
      <c r="A32" s="12" t="s">
        <v>38</v>
      </c>
      <c r="B32" s="8" t="s">
        <v>39</v>
      </c>
      <c r="C32" s="25">
        <f>C30/C31/12</f>
        <v>52.932624113475178</v>
      </c>
      <c r="D32" s="25">
        <f>D30/D31/10</f>
        <v>47.639361702127658</v>
      </c>
      <c r="E32" s="25">
        <f t="shared" ref="D32:E32" si="5">E30/E31</f>
        <v>476.39361702127661</v>
      </c>
    </row>
    <row r="33" spans="1:5" ht="21.95" customHeight="1" x14ac:dyDescent="0.3">
      <c r="A33" s="12" t="s">
        <v>50</v>
      </c>
      <c r="B33" s="8" t="s">
        <v>39</v>
      </c>
      <c r="C33" s="22"/>
      <c r="D33" s="22"/>
      <c r="E33" s="21">
        <f t="shared" si="1"/>
        <v>0</v>
      </c>
    </row>
    <row r="34" spans="1:5" ht="25.5" x14ac:dyDescent="0.3">
      <c r="A34" s="7" t="s">
        <v>6</v>
      </c>
      <c r="B34" s="8" t="s">
        <v>3</v>
      </c>
      <c r="C34" s="22">
        <v>30000</v>
      </c>
      <c r="D34" s="22">
        <f>C34/12*9</f>
        <v>22500</v>
      </c>
      <c r="E34" s="21">
        <f t="shared" si="1"/>
        <v>22500</v>
      </c>
    </row>
    <row r="35" spans="1:5" ht="36.75" x14ac:dyDescent="0.3">
      <c r="A35" s="14" t="s">
        <v>7</v>
      </c>
      <c r="B35" s="8" t="s">
        <v>3</v>
      </c>
      <c r="C35" s="22">
        <v>10021.5</v>
      </c>
      <c r="D35" s="17">
        <f t="shared" ref="D22:D38" si="6">C35/12*9</f>
        <v>7516.125</v>
      </c>
      <c r="E35" s="21">
        <f t="shared" si="1"/>
        <v>7516.125</v>
      </c>
    </row>
    <row r="36" spans="1:5" ht="25.5" x14ac:dyDescent="0.3">
      <c r="A36" s="14" t="s">
        <v>8</v>
      </c>
      <c r="B36" s="8" t="s">
        <v>3</v>
      </c>
      <c r="C36" s="22">
        <v>10674.3</v>
      </c>
      <c r="D36" s="22">
        <v>10674.3</v>
      </c>
      <c r="E36" s="22">
        <v>10674.3</v>
      </c>
    </row>
    <row r="37" spans="1:5" ht="36.75" x14ac:dyDescent="0.3">
      <c r="A37" s="14" t="s">
        <v>9</v>
      </c>
      <c r="B37" s="8" t="s">
        <v>3</v>
      </c>
      <c r="C37" s="22"/>
      <c r="D37" s="17">
        <f t="shared" si="6"/>
        <v>0</v>
      </c>
      <c r="E37" s="21">
        <f t="shared" si="1"/>
        <v>0</v>
      </c>
    </row>
    <row r="38" spans="1:5" ht="51" customHeight="1" x14ac:dyDescent="0.3">
      <c r="A38" s="14" t="s">
        <v>49</v>
      </c>
      <c r="B38" s="8" t="s">
        <v>3</v>
      </c>
      <c r="C38" s="9">
        <v>4919.5</v>
      </c>
      <c r="D38" s="9">
        <f>4374.9-1516-1500+16</f>
        <v>1374.8999999999996</v>
      </c>
      <c r="E38" s="9">
        <f>D38</f>
        <v>1374.8999999999996</v>
      </c>
    </row>
    <row r="40" spans="1:5" x14ac:dyDescent="0.3">
      <c r="A40" s="20" t="s">
        <v>52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23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41</v>
      </c>
      <c r="B9" s="28" t="s">
        <v>24</v>
      </c>
      <c r="C9" s="27" t="s">
        <v>20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6" t="s">
        <v>19</v>
      </c>
      <c r="B1" s="26"/>
      <c r="C1" s="26"/>
      <c r="D1" s="26"/>
      <c r="E1" s="26"/>
    </row>
    <row r="2" spans="1:5" x14ac:dyDescent="0.3">
      <c r="A2" s="26" t="s">
        <v>23</v>
      </c>
      <c r="B2" s="26"/>
      <c r="C2" s="26"/>
      <c r="D2" s="26"/>
      <c r="E2" s="26"/>
    </row>
    <row r="3" spans="1:5" x14ac:dyDescent="0.3">
      <c r="A3" s="1"/>
    </row>
    <row r="4" spans="1:5" x14ac:dyDescent="0.3">
      <c r="A4" s="29"/>
      <c r="B4" s="29"/>
      <c r="C4" s="29"/>
      <c r="D4" s="29"/>
      <c r="E4" s="29"/>
    </row>
    <row r="5" spans="1:5" ht="15.75" customHeight="1" x14ac:dyDescent="0.3">
      <c r="A5" s="30" t="s">
        <v>21</v>
      </c>
      <c r="B5" s="30"/>
      <c r="C5" s="30"/>
      <c r="D5" s="30"/>
      <c r="E5" s="30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7" t="s">
        <v>40</v>
      </c>
      <c r="B9" s="28" t="s">
        <v>24</v>
      </c>
      <c r="C9" s="27" t="s">
        <v>20</v>
      </c>
      <c r="D9" s="27"/>
      <c r="E9" s="27"/>
    </row>
    <row r="10" spans="1:5" ht="40.5" x14ac:dyDescent="0.3">
      <c r="A10" s="27"/>
      <c r="B10" s="28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среднее апрель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2019-10-18T09:59:10Z</dcterms:modified>
</cp:coreProperties>
</file>