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0305" yWindow="-15" windowWidth="10230" windowHeight="7470"/>
  </bookViews>
  <sheets>
    <sheet name="дошкольное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D22"/>
  <c r="D19"/>
  <c r="D21"/>
  <c r="C94"/>
  <c r="C91"/>
  <c r="C89"/>
  <c r="E64"/>
  <c r="D64"/>
  <c r="C64"/>
  <c r="E62"/>
  <c r="D62"/>
  <c r="E61"/>
  <c r="D61"/>
  <c r="C61"/>
  <c r="E60"/>
  <c r="D60"/>
  <c r="C60"/>
  <c r="E59"/>
  <c r="D59"/>
  <c r="C59"/>
  <c r="E58"/>
  <c r="D58"/>
  <c r="C58"/>
  <c r="E56"/>
  <c r="D56"/>
  <c r="C56"/>
  <c r="E55"/>
  <c r="D55"/>
  <c r="C55"/>
  <c r="E53"/>
  <c r="D53"/>
  <c r="C53"/>
  <c r="E49"/>
  <c r="D49"/>
  <c r="C49"/>
  <c r="C66" s="1"/>
  <c r="C70" s="1"/>
  <c r="E47"/>
  <c r="D47"/>
  <c r="C47"/>
  <c r="E30"/>
  <c r="E28"/>
  <c r="E27"/>
  <c r="E26"/>
  <c r="E25"/>
  <c r="E24"/>
  <c r="E22"/>
  <c r="E21"/>
  <c r="E19"/>
  <c r="E15"/>
  <c r="E13"/>
  <c r="D24"/>
  <c r="C19"/>
  <c r="C13"/>
  <c r="D26"/>
  <c r="D15"/>
  <c r="D34" s="1"/>
  <c r="D30"/>
  <c r="D28"/>
  <c r="D27"/>
  <c r="C26"/>
  <c r="C15"/>
  <c r="C34" s="1"/>
  <c r="C30"/>
  <c r="C27"/>
  <c r="C25"/>
  <c r="C24"/>
  <c r="C21"/>
  <c r="C22"/>
  <c r="D13"/>
  <c r="D66" l="1"/>
  <c r="D70" s="1"/>
  <c r="C102"/>
  <c r="D102"/>
</calcChain>
</file>

<file path=xl/sharedStrings.xml><?xml version="1.0" encoding="utf-8"?>
<sst xmlns="http://schemas.openxmlformats.org/spreadsheetml/2006/main" count="252" uniqueCount="47">
  <si>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</si>
  <si>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</si>
  <si>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</si>
  <si>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</si>
  <si>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</si>
  <si>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</si>
  <si>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</si>
  <si>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</si>
  <si>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</si>
  <si>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</si>
  <si>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</si>
  <si>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</si>
  <si>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</si>
  <si>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</si>
  <si>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</si>
  <si>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</si>
  <si>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</si>
  <si>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</si>
  <si>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</si>
  <si>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</si>
  <si>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</si>
  <si>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</si>
  <si>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</si>
  <si>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</si>
  <si>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</si>
  <si>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</si>
  <si>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</si>
  <si>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</si>
  <si>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</si>
  <si>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</si>
  <si>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</si>
  <si>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</si>
  <si>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</si>
  <si>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</si>
  <si>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</si>
  <si>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</si>
  <si>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</si>
  <si>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</si>
  <si>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</si>
  <si>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по состоянию на "1" мая 2019г.</t>
  </si>
  <si>
    <t>ГККП Яслисад №7 города Павлодара</t>
  </si>
  <si>
    <t xml:space="preserve">Руководитель </t>
  </si>
  <si>
    <t>Серикбаева Л.С.</t>
  </si>
  <si>
    <t>И.о.Руководителя</t>
  </si>
  <si>
    <t>Кузкенова А.А.</t>
  </si>
  <si>
    <t>ГККП Ясли  сад №7 города Павлодара</t>
  </si>
  <si>
    <t>по состоянию за 4 квартал 2019г.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</si>
</sst>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" fontId="2" fillId="0" borderId="2" xfId="0" applyNumberFormat="1" applyFont="1" applyBorder="1"/>
    <xf numFmtId="2" fontId="2" fillId="0" borderId="2" xfId="0" applyNumberFormat="1" applyFont="1" applyBorder="1"/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"/>
  <sheetViews>
    <sheetView tabSelected="1" topLeftCell="A70" zoomScale="67" zoomScaleNormal="67" workbookViewId="0">
      <selection activeCell="K78" sqref="K78"/>
    </sheetView>
  </sheetViews>
  <sheetFormatPr defaultColWidth="9.140625" defaultRowHeight="20.25"/>
  <cols>
    <col min="1" max="1" width="69.42578125" style="2" customWidth="1"/>
    <col min="2" max="2" width="9.140625" style="3"/>
    <col min="3" max="3" width="41.140625" style="2" customWidth="1"/>
    <col min="4" max="4" width="15.140625" style="2" customWidth="1"/>
    <col min="5" max="5" width="12" style="2" customWidth="1"/>
    <col min="6" max="16384" width="9.140625" style="2"/>
  </cols>
  <sheetData>
    <row r="1" spans="1:5" hidden="1">
      <c r="A1" s="32" t="s">
        <v>19</v>
      </c>
      <c r="B1" s="32"/>
      <c r="C1" s="32"/>
      <c r="D1" s="32"/>
      <c r="E1" s="32"/>
    </row>
    <row r="2" spans="1:5" hidden="1">
      <c r="A2" s="32" t="s">
        <v>38</v>
      </c>
      <c r="B2" s="32"/>
      <c r="C2" s="32"/>
      <c r="D2" s="32"/>
      <c r="E2" s="32"/>
    </row>
    <row r="3" spans="1:5" hidden="1">
      <c r="A3" s="1"/>
    </row>
    <row r="4" spans="1:5" hidden="1">
      <c r="A4" s="33" t="s">
        <v>40</v>
      </c>
      <c r="B4" s="33"/>
      <c r="C4" s="33"/>
      <c r="D4" s="33"/>
      <c r="E4" s="33"/>
    </row>
    <row r="5" spans="1:5" ht="15.75" hidden="1" customHeight="1">
      <c r="A5" s="34" t="s">
        <v>21</v>
      </c>
      <c r="B5" s="34"/>
      <c r="C5" s="34"/>
      <c r="D5" s="34"/>
      <c r="E5" s="34"/>
    </row>
    <row r="6" spans="1:5" hidden="1">
      <c r="A6" s="4"/>
    </row>
    <row r="7" spans="1:5" hidden="1">
      <c r="A7" s="15" t="s">
        <v>22</v>
      </c>
    </row>
    <row r="8" spans="1:5" hidden="1">
      <c r="A8" s="1"/>
    </row>
    <row r="9" spans="1:5" hidden="1">
      <c r="A9" s="35" t="s">
        <v>0</v>
      </c>
      <c r="B9" s="36" t="s">
        <v>24</v>
      </c>
      <c r="C9" s="35" t="s">
        <v>37</v>
      </c>
      <c r="D9" s="35"/>
      <c r="E9" s="35"/>
    </row>
    <row r="10" spans="1:5" ht="40.5" hidden="1">
      <c r="A10" s="35"/>
      <c r="B10" s="36"/>
      <c r="C10" s="5" t="s">
        <v>25</v>
      </c>
      <c r="D10" s="5" t="s">
        <v>26</v>
      </c>
      <c r="E10" s="6" t="s">
        <v>18</v>
      </c>
    </row>
    <row r="11" spans="1:5" hidden="1">
      <c r="A11" s="7" t="s">
        <v>17</v>
      </c>
      <c r="B11" s="8" t="s">
        <v>11</v>
      </c>
      <c r="C11" s="9">
        <v>320</v>
      </c>
      <c r="D11" s="9">
        <v>320</v>
      </c>
      <c r="E11" s="9">
        <v>320</v>
      </c>
    </row>
    <row r="12" spans="1:5" ht="25.5" hidden="1">
      <c r="A12" s="12" t="s">
        <v>29</v>
      </c>
      <c r="B12" s="8" t="s">
        <v>3</v>
      </c>
      <c r="C12" s="9"/>
      <c r="D12" s="21"/>
      <c r="E12" s="9"/>
    </row>
    <row r="13" spans="1:5" ht="25.5" hidden="1">
      <c r="A13" s="7" t="s">
        <v>12</v>
      </c>
      <c r="B13" s="8" t="s">
        <v>3</v>
      </c>
      <c r="C13" s="9">
        <f>71888+8350</f>
        <v>80238</v>
      </c>
      <c r="D13" s="9">
        <f>18189+2099</f>
        <v>20288</v>
      </c>
      <c r="E13" s="9">
        <f>18189+2099</f>
        <v>20288</v>
      </c>
    </row>
    <row r="14" spans="1:5" hidden="1">
      <c r="A14" s="10" t="s">
        <v>1</v>
      </c>
      <c r="B14" s="11"/>
      <c r="C14" s="9"/>
      <c r="D14" s="9"/>
      <c r="E14" s="9"/>
    </row>
    <row r="15" spans="1:5" ht="25.5" hidden="1">
      <c r="A15" s="7" t="s">
        <v>13</v>
      </c>
      <c r="B15" s="8" t="s">
        <v>3</v>
      </c>
      <c r="C15" s="9">
        <f>54500+3400+7600</f>
        <v>65500</v>
      </c>
      <c r="D15" s="9">
        <f>13954+1900</f>
        <v>15854</v>
      </c>
      <c r="E15" s="9">
        <f>13954+1900</f>
        <v>15854</v>
      </c>
    </row>
    <row r="16" spans="1:5" hidden="1">
      <c r="A16" s="10" t="s">
        <v>2</v>
      </c>
      <c r="B16" s="11"/>
      <c r="C16" s="9"/>
      <c r="D16" s="9"/>
      <c r="E16" s="9"/>
    </row>
    <row r="17" spans="1:5" ht="25.5" hidden="1">
      <c r="A17" s="9" t="s">
        <v>14</v>
      </c>
      <c r="B17" s="8" t="s">
        <v>3</v>
      </c>
      <c r="C17" s="9"/>
      <c r="D17" s="9"/>
      <c r="E17" s="9"/>
    </row>
    <row r="18" spans="1:5" hidden="1">
      <c r="A18" s="12" t="s">
        <v>5</v>
      </c>
      <c r="B18" s="13" t="s">
        <v>4</v>
      </c>
      <c r="C18" s="9">
        <v>3.5</v>
      </c>
      <c r="D18" s="9">
        <v>3.5</v>
      </c>
      <c r="E18" s="9">
        <v>3.5</v>
      </c>
    </row>
    <row r="19" spans="1:5" ht="21.95" hidden="1" customHeight="1">
      <c r="A19" s="12" t="s">
        <v>33</v>
      </c>
      <c r="B19" s="8" t="s">
        <v>34</v>
      </c>
      <c r="C19" s="20">
        <f>289469/3.5</f>
        <v>82705.428571428565</v>
      </c>
      <c r="D19" s="20">
        <f>289469/3.5</f>
        <v>82705.428571428565</v>
      </c>
      <c r="E19" s="20">
        <f>289469/3.5</f>
        <v>82705.428571428565</v>
      </c>
    </row>
    <row r="20" spans="1:5" ht="25.5" hidden="1">
      <c r="A20" s="9" t="s">
        <v>16</v>
      </c>
      <c r="B20" s="8" t="s">
        <v>3</v>
      </c>
      <c r="C20" s="9"/>
      <c r="D20" s="9"/>
      <c r="E20" s="9"/>
    </row>
    <row r="21" spans="1:5" hidden="1">
      <c r="A21" s="12" t="s">
        <v>5</v>
      </c>
      <c r="B21" s="13" t="s">
        <v>4</v>
      </c>
      <c r="C21" s="9">
        <f>63.354-16.75-1-0.25</f>
        <v>45.353999999999999</v>
      </c>
      <c r="D21" s="9">
        <f>62.354-16.75</f>
        <v>45.603999999999999</v>
      </c>
      <c r="E21" s="9">
        <f>63.354-16.75-1-0.25</f>
        <v>45.353999999999999</v>
      </c>
    </row>
    <row r="22" spans="1:5" ht="21.95" hidden="1" customHeight="1">
      <c r="A22" s="12" t="s">
        <v>33</v>
      </c>
      <c r="B22" s="8" t="s">
        <v>34</v>
      </c>
      <c r="C22" s="20">
        <f>(3821887-50614-11923-925168)/45.4</f>
        <v>62426.916299559474</v>
      </c>
      <c r="D22" s="20">
        <f>(3821887-50614-11923-925168)/45.4</f>
        <v>62426.916299559474</v>
      </c>
      <c r="E22" s="20">
        <f>(3821887-50614-11923-925168)/45.4</f>
        <v>62426.916299559474</v>
      </c>
    </row>
    <row r="23" spans="1:5" ht="25.5" hidden="1">
      <c r="A23" s="9" t="s">
        <v>15</v>
      </c>
      <c r="B23" s="8" t="s">
        <v>3</v>
      </c>
      <c r="C23" s="9"/>
      <c r="D23" s="9"/>
      <c r="E23" s="9"/>
    </row>
    <row r="24" spans="1:5" hidden="1">
      <c r="A24" s="12" t="s">
        <v>5</v>
      </c>
      <c r="B24" s="13" t="s">
        <v>4</v>
      </c>
      <c r="C24" s="9">
        <f>18.75+16.75+1+0.25</f>
        <v>36.75</v>
      </c>
      <c r="D24" s="9">
        <f>18.75+16.75+1+0.25</f>
        <v>36.75</v>
      </c>
      <c r="E24" s="9">
        <f>18.75+16.75+1+0.25</f>
        <v>36.75</v>
      </c>
    </row>
    <row r="25" spans="1:5" ht="21.95" hidden="1" customHeight="1">
      <c r="A25" s="12" t="s">
        <v>33</v>
      </c>
      <c r="B25" s="8" t="s">
        <v>34</v>
      </c>
      <c r="C25" s="20">
        <f>(1048469+50614+11923+925168)/36.7</f>
        <v>55481.580381471387</v>
      </c>
      <c r="D25" s="20">
        <f>(1048469+50614+11923+925168)/36.7</f>
        <v>55481.580381471387</v>
      </c>
      <c r="E25" s="20">
        <f>(1048469+50614+11923+925168)/36.7</f>
        <v>55481.580381471387</v>
      </c>
    </row>
    <row r="26" spans="1:5" ht="25.5" hidden="1">
      <c r="A26" s="7" t="s">
        <v>6</v>
      </c>
      <c r="B26" s="8" t="s">
        <v>3</v>
      </c>
      <c r="C26" s="9">
        <f>2945+1717+820+55+410+240+100</f>
        <v>6287</v>
      </c>
      <c r="D26" s="9">
        <f>758+463+213+50+107+63+29</f>
        <v>1683</v>
      </c>
      <c r="E26" s="9">
        <f>758+463+213+50+107+63+29</f>
        <v>1683</v>
      </c>
    </row>
    <row r="27" spans="1:5" ht="36.75" hidden="1">
      <c r="A27" s="14" t="s">
        <v>7</v>
      </c>
      <c r="B27" s="8" t="s">
        <v>3</v>
      </c>
      <c r="C27" s="9">
        <f>5600+291</f>
        <v>5891</v>
      </c>
      <c r="D27" s="9">
        <f>2291+60</f>
        <v>2351</v>
      </c>
      <c r="E27" s="9">
        <f>2291+60</f>
        <v>2351</v>
      </c>
    </row>
    <row r="28" spans="1:5" ht="25.5" hidden="1">
      <c r="A28" s="14" t="s">
        <v>8</v>
      </c>
      <c r="B28" s="8" t="s">
        <v>3</v>
      </c>
      <c r="C28" s="9">
        <v>1500</v>
      </c>
      <c r="D28" s="9">
        <f>350</f>
        <v>350</v>
      </c>
      <c r="E28" s="9">
        <f>350</f>
        <v>350</v>
      </c>
    </row>
    <row r="29" spans="1:5" ht="36.75" hidden="1">
      <c r="A29" s="14" t="s">
        <v>9</v>
      </c>
      <c r="B29" s="8" t="s">
        <v>3</v>
      </c>
      <c r="C29" s="9"/>
      <c r="D29" s="9"/>
      <c r="E29" s="9"/>
    </row>
    <row r="30" spans="1:5" ht="38.25" hidden="1" customHeight="1">
      <c r="A30" s="14" t="s">
        <v>10</v>
      </c>
      <c r="B30" s="8" t="s">
        <v>3</v>
      </c>
      <c r="C30" s="9">
        <f>60+1000</f>
        <v>1060</v>
      </c>
      <c r="D30" s="9">
        <f>50</f>
        <v>50</v>
      </c>
      <c r="E30" s="9">
        <f>50</f>
        <v>50</v>
      </c>
    </row>
    <row r="31" spans="1:5" ht="38.25" hidden="1" customHeight="1">
      <c r="A31" s="24"/>
      <c r="B31" s="25"/>
      <c r="C31" s="26"/>
      <c r="D31" s="26"/>
      <c r="E31" s="26"/>
    </row>
    <row r="32" spans="1:5" ht="38.25" hidden="1" customHeight="1">
      <c r="A32" s="24" t="s">
        <v>41</v>
      </c>
      <c r="B32" s="25"/>
      <c r="C32" s="27" t="s">
        <v>42</v>
      </c>
      <c r="D32" s="26"/>
      <c r="E32" s="26"/>
    </row>
    <row r="33" spans="1:5" ht="45.75" hidden="1" customHeight="1"/>
    <row r="34" spans="1:5" hidden="1">
      <c r="C34" s="22">
        <f>C15+C26+C27+C28+C30-C13</f>
        <v>0</v>
      </c>
      <c r="D34" s="22">
        <f>D15+D26+D27+D28+D30-D13</f>
        <v>0</v>
      </c>
    </row>
    <row r="35" spans="1:5" hidden="1">
      <c r="A35" s="32" t="s">
        <v>19</v>
      </c>
      <c r="B35" s="32"/>
      <c r="C35" s="32"/>
      <c r="D35" s="32"/>
      <c r="E35" s="32"/>
    </row>
    <row r="36" spans="1:5" hidden="1">
      <c r="A36" s="32" t="s">
        <v>39</v>
      </c>
      <c r="B36" s="32"/>
      <c r="C36" s="32"/>
      <c r="D36" s="32"/>
      <c r="E36" s="32"/>
    </row>
    <row r="37" spans="1:5" hidden="1">
      <c r="A37" s="1"/>
    </row>
    <row r="38" spans="1:5" hidden="1">
      <c r="A38" s="33" t="s">
        <v>40</v>
      </c>
      <c r="B38" s="33"/>
      <c r="C38" s="33"/>
      <c r="D38" s="33"/>
      <c r="E38" s="33"/>
    </row>
    <row r="39" spans="1:5" hidden="1">
      <c r="A39" s="34" t="s">
        <v>21</v>
      </c>
      <c r="B39" s="34"/>
      <c r="C39" s="34"/>
      <c r="D39" s="34"/>
      <c r="E39" s="34"/>
    </row>
    <row r="40" spans="1:5" hidden="1">
      <c r="A40" s="4"/>
    </row>
    <row r="41" spans="1:5" hidden="1">
      <c r="A41" s="15" t="s">
        <v>22</v>
      </c>
    </row>
    <row r="42" spans="1:5" hidden="1">
      <c r="A42" s="1"/>
    </row>
    <row r="43" spans="1:5" hidden="1">
      <c r="A43" s="35" t="s">
        <v>0</v>
      </c>
      <c r="B43" s="36" t="s">
        <v>24</v>
      </c>
      <c r="C43" s="35" t="s">
        <v>37</v>
      </c>
      <c r="D43" s="35"/>
      <c r="E43" s="35"/>
    </row>
    <row r="44" spans="1:5" ht="40.5" hidden="1">
      <c r="A44" s="35"/>
      <c r="B44" s="36"/>
      <c r="C44" s="18" t="s">
        <v>25</v>
      </c>
      <c r="D44" s="18" t="s">
        <v>26</v>
      </c>
      <c r="E44" s="17" t="s">
        <v>18</v>
      </c>
    </row>
    <row r="45" spans="1:5" hidden="1">
      <c r="A45" s="7" t="s">
        <v>17</v>
      </c>
      <c r="B45" s="8" t="s">
        <v>11</v>
      </c>
      <c r="C45" s="9">
        <v>320</v>
      </c>
      <c r="D45" s="9">
        <v>320</v>
      </c>
      <c r="E45" s="9">
        <v>320</v>
      </c>
    </row>
    <row r="46" spans="1:5" ht="25.5" hidden="1">
      <c r="A46" s="12" t="s">
        <v>29</v>
      </c>
      <c r="B46" s="8" t="s">
        <v>3</v>
      </c>
      <c r="C46" s="9"/>
      <c r="D46" s="9"/>
      <c r="E46" s="9"/>
    </row>
    <row r="47" spans="1:5" ht="25.5" hidden="1">
      <c r="A47" s="7" t="s">
        <v>12</v>
      </c>
      <c r="B47" s="8" t="s">
        <v>3</v>
      </c>
      <c r="C47" s="9">
        <f>71888+8350</f>
        <v>80238</v>
      </c>
      <c r="D47" s="9">
        <f>18189+2099+6400+722</f>
        <v>27410</v>
      </c>
      <c r="E47" s="9">
        <f>18189+2099+6400+722</f>
        <v>27410</v>
      </c>
    </row>
    <row r="48" spans="1:5" hidden="1">
      <c r="A48" s="10" t="s">
        <v>1</v>
      </c>
      <c r="B48" s="11"/>
      <c r="C48" s="9"/>
      <c r="D48" s="9"/>
      <c r="E48" s="9"/>
    </row>
    <row r="49" spans="1:5" ht="25.5" hidden="1">
      <c r="A49" s="7" t="s">
        <v>13</v>
      </c>
      <c r="B49" s="8" t="s">
        <v>3</v>
      </c>
      <c r="C49" s="9">
        <f>54500+3400+7600</f>
        <v>65500</v>
      </c>
      <c r="D49" s="9">
        <f>13954+1900+4600+650</f>
        <v>21104</v>
      </c>
      <c r="E49" s="9">
        <f>13954+1900+4600+650</f>
        <v>21104</v>
      </c>
    </row>
    <row r="50" spans="1:5" hidden="1">
      <c r="A50" s="10" t="s">
        <v>2</v>
      </c>
      <c r="B50" s="11"/>
      <c r="C50" s="9"/>
      <c r="D50" s="9"/>
      <c r="E50" s="9"/>
    </row>
    <row r="51" spans="1:5" ht="25.5" hidden="1">
      <c r="A51" s="9" t="s">
        <v>14</v>
      </c>
      <c r="B51" s="8" t="s">
        <v>3</v>
      </c>
      <c r="C51" s="9"/>
      <c r="D51" s="9"/>
      <c r="E51" s="9"/>
    </row>
    <row r="52" spans="1:5" hidden="1">
      <c r="A52" s="12" t="s">
        <v>5</v>
      </c>
      <c r="B52" s="13" t="s">
        <v>4</v>
      </c>
      <c r="C52" s="9">
        <v>3.5</v>
      </c>
      <c r="D52" s="9">
        <v>3.5</v>
      </c>
      <c r="E52" s="9">
        <v>3.5</v>
      </c>
    </row>
    <row r="53" spans="1:5" hidden="1">
      <c r="A53" s="12" t="s">
        <v>33</v>
      </c>
      <c r="B53" s="8" t="s">
        <v>34</v>
      </c>
      <c r="C53" s="20">
        <f>289469/3.5</f>
        <v>82705.428571428565</v>
      </c>
      <c r="D53" s="20">
        <f t="shared" ref="D53:E53" si="0">289469/3.5</f>
        <v>82705.428571428565</v>
      </c>
      <c r="E53" s="20">
        <f t="shared" si="0"/>
        <v>82705.428571428565</v>
      </c>
    </row>
    <row r="54" spans="1:5" ht="25.5" hidden="1">
      <c r="A54" s="9" t="s">
        <v>16</v>
      </c>
      <c r="B54" s="8" t="s">
        <v>3</v>
      </c>
      <c r="C54" s="9"/>
      <c r="D54" s="9"/>
      <c r="E54" s="9"/>
    </row>
    <row r="55" spans="1:5" hidden="1">
      <c r="A55" s="12" t="s">
        <v>5</v>
      </c>
      <c r="B55" s="13" t="s">
        <v>4</v>
      </c>
      <c r="C55" s="19">
        <f>63.354-16.75-1-0.25</f>
        <v>45.353999999999999</v>
      </c>
      <c r="D55" s="19">
        <f t="shared" ref="D55:E55" si="1">63.354-16.75-1-0.25</f>
        <v>45.353999999999999</v>
      </c>
      <c r="E55" s="19">
        <f t="shared" si="1"/>
        <v>45.353999999999999</v>
      </c>
    </row>
    <row r="56" spans="1:5" hidden="1">
      <c r="A56" s="12" t="s">
        <v>33</v>
      </c>
      <c r="B56" s="8" t="s">
        <v>34</v>
      </c>
      <c r="C56" s="20">
        <f>(3821887-50614-11923-925168)/45.4</f>
        <v>62426.916299559474</v>
      </c>
      <c r="D56" s="20">
        <f t="shared" ref="D56:E56" si="2">(3821887-50614-11923-925168)/45.4</f>
        <v>62426.916299559474</v>
      </c>
      <c r="E56" s="20">
        <f t="shared" si="2"/>
        <v>62426.916299559474</v>
      </c>
    </row>
    <row r="57" spans="1:5" ht="25.5" hidden="1">
      <c r="A57" s="9" t="s">
        <v>15</v>
      </c>
      <c r="B57" s="8" t="s">
        <v>3</v>
      </c>
      <c r="C57" s="9"/>
      <c r="D57" s="9"/>
      <c r="E57" s="9"/>
    </row>
    <row r="58" spans="1:5" hidden="1">
      <c r="A58" s="12" t="s">
        <v>5</v>
      </c>
      <c r="B58" s="13" t="s">
        <v>4</v>
      </c>
      <c r="C58" s="9">
        <f>18.75+16.75+1+0.25</f>
        <v>36.75</v>
      </c>
      <c r="D58" s="9">
        <f t="shared" ref="D58:E58" si="3">18.75+16.75+1+0.25</f>
        <v>36.75</v>
      </c>
      <c r="E58" s="9">
        <f t="shared" si="3"/>
        <v>36.75</v>
      </c>
    </row>
    <row r="59" spans="1:5" hidden="1">
      <c r="A59" s="12" t="s">
        <v>33</v>
      </c>
      <c r="B59" s="8" t="s">
        <v>34</v>
      </c>
      <c r="C59" s="20">
        <f>(1048469+50614+11923+925168)/36.7</f>
        <v>55481.580381471387</v>
      </c>
      <c r="D59" s="20">
        <f t="shared" ref="D59:E59" si="4">(1048469+50614+11923+925168)/36.7</f>
        <v>55481.580381471387</v>
      </c>
      <c r="E59" s="20">
        <f t="shared" si="4"/>
        <v>55481.580381471387</v>
      </c>
    </row>
    <row r="60" spans="1:5" ht="25.5" hidden="1">
      <c r="A60" s="7" t="s">
        <v>6</v>
      </c>
      <c r="B60" s="8" t="s">
        <v>3</v>
      </c>
      <c r="C60" s="9">
        <f>2945+1717+820+55+410+240+100</f>
        <v>6287</v>
      </c>
      <c r="D60" s="9">
        <f>758+463+213+50+107+63+29+248+165+71+39+23+10</f>
        <v>2239</v>
      </c>
      <c r="E60" s="9">
        <f>758+463+213+50+107+63+29+248+165+71+39+23+10</f>
        <v>2239</v>
      </c>
    </row>
    <row r="61" spans="1:5" ht="36.75" hidden="1">
      <c r="A61" s="14" t="s">
        <v>7</v>
      </c>
      <c r="B61" s="8" t="s">
        <v>3</v>
      </c>
      <c r="C61" s="9">
        <f>5600+291</f>
        <v>5891</v>
      </c>
      <c r="D61" s="9">
        <f>2291+60+720+21</f>
        <v>3092</v>
      </c>
      <c r="E61" s="9">
        <f>2291+60+720+21</f>
        <v>3092</v>
      </c>
    </row>
    <row r="62" spans="1:5" ht="25.5" hidden="1">
      <c r="A62" s="14" t="s">
        <v>8</v>
      </c>
      <c r="B62" s="8" t="s">
        <v>3</v>
      </c>
      <c r="C62" s="9">
        <v>1500</v>
      </c>
      <c r="D62" s="9">
        <f>350+255</f>
        <v>605</v>
      </c>
      <c r="E62" s="9">
        <f>350+255</f>
        <v>605</v>
      </c>
    </row>
    <row r="63" spans="1:5" ht="36.75" hidden="1">
      <c r="A63" s="14" t="s">
        <v>9</v>
      </c>
      <c r="B63" s="8" t="s">
        <v>3</v>
      </c>
      <c r="C63" s="9"/>
      <c r="D63" s="9"/>
      <c r="E63" s="9"/>
    </row>
    <row r="64" spans="1:5" ht="52.5" hidden="1">
      <c r="A64" s="14" t="s">
        <v>10</v>
      </c>
      <c r="B64" s="8" t="s">
        <v>3</v>
      </c>
      <c r="C64" s="9">
        <f>60+1000</f>
        <v>1060</v>
      </c>
      <c r="D64" s="9">
        <f>50+50+10+260</f>
        <v>370</v>
      </c>
      <c r="E64" s="9">
        <f>50+50+10+260</f>
        <v>370</v>
      </c>
    </row>
    <row r="65" spans="1:5" hidden="1"/>
    <row r="66" spans="1:5" hidden="1">
      <c r="C66" s="22">
        <f>C49+C60+C61+C62+C64-C47</f>
        <v>0</v>
      </c>
      <c r="D66" s="22">
        <f>D49+D60+D61+D62+D64-D47</f>
        <v>0</v>
      </c>
    </row>
    <row r="67" spans="1:5" hidden="1"/>
    <row r="68" spans="1:5" hidden="1">
      <c r="A68" s="24" t="s">
        <v>41</v>
      </c>
      <c r="C68" s="27" t="s">
        <v>42</v>
      </c>
    </row>
    <row r="69" spans="1:5" hidden="1"/>
    <row r="70" spans="1:5">
      <c r="C70" s="22">
        <f>C51+C62+C63+C64+C66-C49</f>
        <v>-62940</v>
      </c>
      <c r="D70" s="22">
        <f>D51+D62+D63+D64+D66-D49</f>
        <v>-20129</v>
      </c>
    </row>
    <row r="71" spans="1:5">
      <c r="A71" s="32" t="s">
        <v>19</v>
      </c>
      <c r="B71" s="32"/>
      <c r="C71" s="32"/>
      <c r="D71" s="32"/>
      <c r="E71" s="32"/>
    </row>
    <row r="72" spans="1:5">
      <c r="A72" s="32" t="s">
        <v>46</v>
      </c>
      <c r="B72" s="32"/>
      <c r="C72" s="32"/>
      <c r="D72" s="32"/>
      <c r="E72" s="32"/>
    </row>
    <row r="73" spans="1:5">
      <c r="A73" s="1"/>
    </row>
    <row r="74" spans="1:5">
      <c r="A74" s="33" t="s">
        <v>45</v>
      </c>
      <c r="B74" s="33"/>
      <c r="C74" s="33"/>
      <c r="D74" s="33"/>
      <c r="E74" s="33"/>
    </row>
    <row r="75" spans="1:5">
      <c r="A75" s="34" t="s">
        <v>21</v>
      </c>
      <c r="B75" s="34"/>
      <c r="C75" s="34"/>
      <c r="D75" s="34"/>
      <c r="E75" s="34"/>
    </row>
    <row r="76" spans="1:5">
      <c r="A76" s="4"/>
    </row>
    <row r="77" spans="1:5">
      <c r="A77" s="15"/>
    </row>
    <row r="78" spans="1:5">
      <c r="A78" s="1"/>
    </row>
    <row r="79" spans="1:5">
      <c r="A79" s="35" t="s">
        <v>0</v>
      </c>
      <c r="B79" s="36" t="s">
        <v>24</v>
      </c>
      <c r="C79" s="35">
        <v>2019</v>
      </c>
      <c r="D79" s="35"/>
      <c r="E79" s="35"/>
    </row>
    <row r="80" spans="1:5" ht="40.5">
      <c r="A80" s="35"/>
      <c r="B80" s="36"/>
      <c r="C80" s="23" t="s">
        <v>25</v>
      </c>
      <c r="D80" s="31" t="s">
        <v>26</v>
      </c>
      <c r="E80" s="30" t="s">
        <v>18</v>
      </c>
    </row>
    <row r="81" spans="1:5">
      <c r="A81" s="7" t="s">
        <v>17</v>
      </c>
      <c r="B81" s="8" t="s">
        <v>11</v>
      </c>
      <c r="C81" s="9">
        <v>320</v>
      </c>
      <c r="D81" s="9">
        <v>320</v>
      </c>
      <c r="E81" s="9">
        <v>320</v>
      </c>
    </row>
    <row r="82" spans="1:5" ht="25.5">
      <c r="A82" s="12"/>
      <c r="B82" s="8" t="s">
        <v>3</v>
      </c>
      <c r="C82" s="9"/>
      <c r="D82" s="9"/>
      <c r="E82" s="9"/>
    </row>
    <row r="83" spans="1:5" ht="25.5">
      <c r="A83" s="7" t="s">
        <v>12</v>
      </c>
      <c r="B83" s="8" t="s">
        <v>3</v>
      </c>
      <c r="C83" s="9">
        <v>93578</v>
      </c>
      <c r="D83" s="28">
        <v>93578</v>
      </c>
      <c r="E83" s="28">
        <v>93578</v>
      </c>
    </row>
    <row r="84" spans="1:5">
      <c r="A84" s="10" t="s">
        <v>1</v>
      </c>
      <c r="B84" s="11"/>
      <c r="C84" s="9"/>
      <c r="D84" s="28"/>
      <c r="E84" s="9"/>
    </row>
    <row r="85" spans="1:5" ht="25.5">
      <c r="A85" s="7" t="s">
        <v>13</v>
      </c>
      <c r="B85" s="8" t="s">
        <v>3</v>
      </c>
      <c r="C85" s="9">
        <v>71510</v>
      </c>
      <c r="D85" s="28">
        <v>71510</v>
      </c>
      <c r="E85" s="28">
        <v>71510</v>
      </c>
    </row>
    <row r="86" spans="1:5">
      <c r="A86" s="10" t="s">
        <v>2</v>
      </c>
      <c r="B86" s="11"/>
      <c r="C86" s="9"/>
      <c r="D86" s="9"/>
      <c r="E86" s="9"/>
    </row>
    <row r="87" spans="1:5" ht="25.5">
      <c r="A87" s="9" t="s">
        <v>14</v>
      </c>
      <c r="B87" s="8" t="s">
        <v>3</v>
      </c>
      <c r="C87" s="9"/>
      <c r="D87" s="9"/>
      <c r="E87" s="9"/>
    </row>
    <row r="88" spans="1:5">
      <c r="A88" s="12" t="s">
        <v>5</v>
      </c>
      <c r="B88" s="13" t="s">
        <v>4</v>
      </c>
      <c r="C88" s="9">
        <v>3.5</v>
      </c>
      <c r="D88" s="9">
        <v>3.5</v>
      </c>
      <c r="E88" s="9">
        <v>3.5</v>
      </c>
    </row>
    <row r="89" spans="1:5">
      <c r="A89" s="12" t="s">
        <v>33</v>
      </c>
      <c r="B89" s="8" t="s">
        <v>34</v>
      </c>
      <c r="C89" s="20">
        <f>289469/3.5</f>
        <v>82705.428571428565</v>
      </c>
      <c r="D89" s="20">
        <v>82705.428571428565</v>
      </c>
      <c r="E89" s="20">
        <v>82705.428571428565</v>
      </c>
    </row>
    <row r="90" spans="1:5" ht="25.5">
      <c r="A90" s="9" t="s">
        <v>16</v>
      </c>
      <c r="B90" s="8" t="s">
        <v>3</v>
      </c>
      <c r="C90" s="9"/>
      <c r="D90" s="9"/>
      <c r="E90" s="9"/>
    </row>
    <row r="91" spans="1:5">
      <c r="A91" s="12" t="s">
        <v>5</v>
      </c>
      <c r="B91" s="13" t="s">
        <v>4</v>
      </c>
      <c r="C91" s="19">
        <f>63.354-16.75-1-0.25</f>
        <v>45.353999999999999</v>
      </c>
      <c r="D91" s="19">
        <v>45.353999999999999</v>
      </c>
      <c r="E91" s="19">
        <v>45.353999999999999</v>
      </c>
    </row>
    <row r="92" spans="1:5">
      <c r="A92" s="12" t="s">
        <v>33</v>
      </c>
      <c r="B92" s="8" t="s">
        <v>34</v>
      </c>
      <c r="C92" s="20">
        <v>79422</v>
      </c>
      <c r="D92" s="20">
        <v>62426.916299559474</v>
      </c>
      <c r="E92" s="20">
        <v>62426.916299559474</v>
      </c>
    </row>
    <row r="93" spans="1:5" ht="25.5">
      <c r="A93" s="9" t="s">
        <v>15</v>
      </c>
      <c r="B93" s="8" t="s">
        <v>3</v>
      </c>
      <c r="C93" s="9"/>
      <c r="D93" s="9"/>
      <c r="E93" s="9"/>
    </row>
    <row r="94" spans="1:5">
      <c r="A94" s="12" t="s">
        <v>5</v>
      </c>
      <c r="B94" s="13" t="s">
        <v>4</v>
      </c>
      <c r="C94" s="9">
        <f>18.75+16.75+1+0.25</f>
        <v>36.75</v>
      </c>
      <c r="D94" s="9">
        <v>36.75</v>
      </c>
      <c r="E94" s="9">
        <v>36.75</v>
      </c>
    </row>
    <row r="95" spans="1:5">
      <c r="A95" s="12" t="s">
        <v>33</v>
      </c>
      <c r="B95" s="8" t="s">
        <v>34</v>
      </c>
      <c r="C95" s="20">
        <v>62163</v>
      </c>
      <c r="D95" s="29">
        <v>55481.580381471387</v>
      </c>
      <c r="E95" s="29">
        <v>55481.580381471387</v>
      </c>
    </row>
    <row r="96" spans="1:5" ht="36.75" customHeight="1">
      <c r="A96" s="7" t="s">
        <v>6</v>
      </c>
      <c r="B96" s="8" t="s">
        <v>3</v>
      </c>
      <c r="C96" s="9">
        <v>7070</v>
      </c>
      <c r="D96" s="28">
        <v>7070</v>
      </c>
      <c r="E96" s="28">
        <v>7070</v>
      </c>
    </row>
    <row r="97" spans="1:5" ht="52.5" customHeight="1">
      <c r="A97" s="14" t="s">
        <v>7</v>
      </c>
      <c r="B97" s="8" t="s">
        <v>3</v>
      </c>
      <c r="C97" s="9">
        <v>6280</v>
      </c>
      <c r="D97" s="28">
        <v>6280</v>
      </c>
      <c r="E97" s="28">
        <v>6280</v>
      </c>
    </row>
    <row r="98" spans="1:5" ht="25.5">
      <c r="A98" s="14" t="s">
        <v>8</v>
      </c>
      <c r="B98" s="8" t="s">
        <v>3</v>
      </c>
      <c r="C98" s="9">
        <v>1500</v>
      </c>
      <c r="D98" s="28">
        <v>1500</v>
      </c>
      <c r="E98" s="28">
        <v>1500</v>
      </c>
    </row>
    <row r="99" spans="1:5" ht="36.75">
      <c r="A99" s="14" t="s">
        <v>9</v>
      </c>
      <c r="B99" s="8" t="s">
        <v>3</v>
      </c>
      <c r="C99" s="9"/>
      <c r="D99" s="28"/>
      <c r="E99" s="28"/>
    </row>
    <row r="100" spans="1:5" ht="52.5">
      <c r="A100" s="14" t="s">
        <v>10</v>
      </c>
      <c r="B100" s="8" t="s">
        <v>3</v>
      </c>
      <c r="C100" s="9">
        <v>7218</v>
      </c>
      <c r="D100" s="9">
        <v>7218</v>
      </c>
      <c r="E100" s="9">
        <v>7218</v>
      </c>
    </row>
    <row r="102" spans="1:5">
      <c r="C102" s="22">
        <f>C85+C96+C97+C98+C100-C83</f>
        <v>0</v>
      </c>
      <c r="D102" s="22">
        <f>D85+D96+D97+D98+D100-D83</f>
        <v>0</v>
      </c>
    </row>
    <row r="104" spans="1:5">
      <c r="A104" s="24" t="s">
        <v>43</v>
      </c>
      <c r="C104" s="27" t="s">
        <v>44</v>
      </c>
    </row>
  </sheetData>
  <mergeCells count="21">
    <mergeCell ref="A71:E71"/>
    <mergeCell ref="A72:E72"/>
    <mergeCell ref="A74:E74"/>
    <mergeCell ref="A75:E75"/>
    <mergeCell ref="A79:A80"/>
    <mergeCell ref="B79:B80"/>
    <mergeCell ref="C79:E79"/>
    <mergeCell ref="A1:E1"/>
    <mergeCell ref="A2:E2"/>
    <mergeCell ref="C9:E9"/>
    <mergeCell ref="A9:A10"/>
    <mergeCell ref="B9:B10"/>
    <mergeCell ref="A4:E4"/>
    <mergeCell ref="A5:E5"/>
    <mergeCell ref="A35:E35"/>
    <mergeCell ref="A36:E36"/>
    <mergeCell ref="A38:E38"/>
    <mergeCell ref="A39:E39"/>
    <mergeCell ref="A43:A44"/>
    <mergeCell ref="B43:B44"/>
    <mergeCell ref="C43:E4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3"/>
      <c r="B4" s="33"/>
      <c r="C4" s="33"/>
      <c r="D4" s="33"/>
      <c r="E4" s="33"/>
    </row>
    <row r="5" spans="1:5" ht="15.75" customHeight="1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36</v>
      </c>
      <c r="B9" s="36" t="s">
        <v>24</v>
      </c>
      <c r="C9" s="35" t="s">
        <v>20</v>
      </c>
      <c r="D9" s="35"/>
      <c r="E9" s="35"/>
    </row>
    <row r="10" spans="1:5" ht="40.5">
      <c r="A10" s="35"/>
      <c r="B10" s="3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2" t="s">
        <v>19</v>
      </c>
      <c r="B1" s="32"/>
      <c r="C1" s="32"/>
      <c r="D1" s="32"/>
      <c r="E1" s="32"/>
    </row>
    <row r="2" spans="1:5">
      <c r="A2" s="32" t="s">
        <v>23</v>
      </c>
      <c r="B2" s="32"/>
      <c r="C2" s="32"/>
      <c r="D2" s="32"/>
      <c r="E2" s="32"/>
    </row>
    <row r="3" spans="1:5">
      <c r="A3" s="1"/>
    </row>
    <row r="4" spans="1:5">
      <c r="A4" s="33"/>
      <c r="B4" s="33"/>
      <c r="C4" s="33"/>
      <c r="D4" s="33"/>
      <c r="E4" s="33"/>
    </row>
    <row r="5" spans="1:5" ht="15.75" customHeight="1">
      <c r="A5" s="34" t="s">
        <v>21</v>
      </c>
      <c r="B5" s="34"/>
      <c r="C5" s="34"/>
      <c r="D5" s="34"/>
      <c r="E5" s="3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5" t="s">
        <v>35</v>
      </c>
      <c r="B9" s="36" t="s">
        <v>24</v>
      </c>
      <c r="C9" s="35" t="s">
        <v>20</v>
      </c>
      <c r="D9" s="35"/>
      <c r="E9" s="35"/>
    </row>
    <row r="10" spans="1:5" ht="40.5">
      <c r="A10" s="35"/>
      <c r="B10" s="36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2020-01-10T05:41:48Z</dcterms:modified>
</cp:coreProperties>
</file>