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33" i="2"/>
  <c r="D32" i="2"/>
  <c r="D30" i="2"/>
  <c r="D29" i="2"/>
  <c r="D26" i="2"/>
  <c r="D23" i="2"/>
  <c r="D20" i="2"/>
  <c r="D17" i="2"/>
  <c r="D15" i="2"/>
  <c r="D13" i="2"/>
  <c r="C13" i="2"/>
  <c r="C20" i="2"/>
  <c r="E20" i="2"/>
  <c r="E14" i="1"/>
  <c r="E16" i="1"/>
  <c r="E18" i="1"/>
  <c r="E21" i="1"/>
  <c r="E22" i="1"/>
  <c r="E24" i="1"/>
  <c r="E25" i="1"/>
  <c r="E26" i="1"/>
  <c r="E27" i="1"/>
  <c r="E28" i="1"/>
  <c r="E29" i="1"/>
  <c r="E30" i="1"/>
  <c r="E11" i="1"/>
  <c r="E14" i="2"/>
  <c r="E16" i="2"/>
  <c r="E18" i="2"/>
  <c r="E21" i="2"/>
  <c r="E24" i="2"/>
  <c r="E27" i="2"/>
  <c r="E29" i="2"/>
  <c r="E30" i="2"/>
  <c r="E31" i="2"/>
  <c r="E32" i="2"/>
  <c r="E33" i="2"/>
  <c r="E11" i="2"/>
  <c r="E17" i="2"/>
  <c r="D19" i="2" l="1"/>
  <c r="E19" i="2" s="1"/>
  <c r="D22" i="2"/>
  <c r="E22" i="2" s="1"/>
  <c r="C23" i="2"/>
  <c r="C26" i="2"/>
  <c r="C17" i="2"/>
  <c r="C19" i="2" s="1"/>
  <c r="C22" i="1"/>
  <c r="C20" i="1"/>
  <c r="D20" i="1" s="1"/>
  <c r="E20" i="1" s="1"/>
  <c r="C23" i="1"/>
  <c r="D23" i="1" s="1"/>
  <c r="E23" i="1" s="1"/>
  <c r="D17" i="1"/>
  <c r="C19" i="1" l="1"/>
  <c r="C28" i="2"/>
  <c r="E17" i="1"/>
  <c r="D19" i="1"/>
  <c r="E19" i="1" s="1"/>
  <c r="D15" i="1"/>
  <c r="E15" i="1" s="1"/>
  <c r="C25" i="2"/>
  <c r="C15" i="2"/>
  <c r="C22" i="2"/>
  <c r="D25" i="2" l="1"/>
  <c r="E25" i="2" s="1"/>
  <c r="E23" i="2"/>
  <c r="D13" i="1"/>
  <c r="E13" i="1" s="1"/>
  <c r="E26" i="2"/>
  <c r="D28" i="2"/>
  <c r="E28" i="2" s="1"/>
  <c r="E15" i="2"/>
  <c r="E13" i="2" l="1"/>
  <c r="D12" i="2"/>
  <c r="E12" i="2" s="1"/>
  <c r="C15" i="1"/>
  <c r="C13" i="1" l="1"/>
  <c r="D12" i="1"/>
  <c r="E12" i="1" s="1"/>
  <c r="C12" i="1" l="1"/>
</calcChain>
</file>

<file path=xl/sharedStrings.xml><?xml version="1.0" encoding="utf-8"?>
<sst xmlns="http://schemas.openxmlformats.org/spreadsheetml/2006/main" count="206" uniqueCount="45">
  <si>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</si>
  <si>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</si>
  <si>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</si>
  <si>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</si>
  <si>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</si>
  <si>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</si>
  <si>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</si>
  <si>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</si>
  <si>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</si>
  <si>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</si>
  <si>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</si>
  <si>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</si>
  <si>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</si>
  <si>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</si>
  <si>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</si>
  <si>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</si>
  <si>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</si>
  <si>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</si>
  <si>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</si>
  <si>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</si>
  <si>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</si>
  <si>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</si>
  <si>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</si>
  <si>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</si>
  <si>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</si>
  <si>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</si>
  <si>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</si>
  <si>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</si>
  <si>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</si>
  <si>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</si>
  <si>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</si>
  <si>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</si>
  <si>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</si>
  <si>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</si>
  <si>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</si>
  <si>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</si>
  <si>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</si>
  <si>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</si>
  <si>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</si>
  <si>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</si>
  <si>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 № 29 города Павлодара"</t>
  </si>
  <si>
    <t>ГУ "Средняя общеобразовательная школа № 29 города Павлодара" мини-центр</t>
  </si>
  <si>
    <t>3.2. Основной персонал - учителя</t>
  </si>
  <si>
    <t>по состоянию на "31" декабря 2019г.</t>
  </si>
  <si>
    <t>по состоянию на "31" декабря 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</si>
</sst>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8" fillId="0" borderId="0" xfId="0" applyNumberFormat="1" applyFont="1"/>
    <xf numFmtId="0" fontId="8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C31" sqref="C3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7" x14ac:dyDescent="0.3">
      <c r="A1" s="23" t="s">
        <v>19</v>
      </c>
      <c r="B1" s="23"/>
      <c r="C1" s="23"/>
      <c r="D1" s="23"/>
      <c r="E1" s="23"/>
    </row>
    <row r="2" spans="1:7" x14ac:dyDescent="0.3">
      <c r="A2" s="23" t="s">
        <v>44</v>
      </c>
      <c r="B2" s="23"/>
      <c r="C2" s="23"/>
      <c r="D2" s="23"/>
      <c r="E2" s="23"/>
    </row>
    <row r="3" spans="1:7" x14ac:dyDescent="0.3">
      <c r="A3" s="1"/>
    </row>
    <row r="4" spans="1:7" x14ac:dyDescent="0.3">
      <c r="A4" s="26" t="s">
        <v>41</v>
      </c>
      <c r="B4" s="26"/>
      <c r="C4" s="26"/>
      <c r="D4" s="26"/>
      <c r="E4" s="26"/>
    </row>
    <row r="5" spans="1:7" ht="15.75" customHeight="1" x14ac:dyDescent="0.3">
      <c r="A5" s="27" t="s">
        <v>21</v>
      </c>
      <c r="B5" s="27"/>
      <c r="C5" s="27"/>
      <c r="D5" s="27"/>
      <c r="E5" s="27"/>
    </row>
    <row r="6" spans="1:7" x14ac:dyDescent="0.3">
      <c r="A6" s="4"/>
    </row>
    <row r="7" spans="1:7" x14ac:dyDescent="0.3">
      <c r="A7" s="15" t="s">
        <v>22</v>
      </c>
    </row>
    <row r="8" spans="1:7" x14ac:dyDescent="0.3">
      <c r="A8" s="1"/>
    </row>
    <row r="9" spans="1:7" x14ac:dyDescent="0.3">
      <c r="A9" s="24" t="s">
        <v>0</v>
      </c>
      <c r="B9" s="25" t="s">
        <v>24</v>
      </c>
      <c r="C9" s="24" t="s">
        <v>39</v>
      </c>
      <c r="D9" s="24"/>
      <c r="E9" s="24"/>
    </row>
    <row r="10" spans="1:7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7" x14ac:dyDescent="0.3">
      <c r="A11" s="7" t="s">
        <v>17</v>
      </c>
      <c r="B11" s="8" t="s">
        <v>11</v>
      </c>
      <c r="C11" s="9">
        <v>60</v>
      </c>
      <c r="D11" s="9">
        <v>60</v>
      </c>
      <c r="E11" s="9">
        <f>D11</f>
        <v>60</v>
      </c>
    </row>
    <row r="12" spans="1:7" ht="25.5" x14ac:dyDescent="0.3">
      <c r="A12" s="12" t="s">
        <v>29</v>
      </c>
      <c r="B12" s="8" t="s">
        <v>3</v>
      </c>
      <c r="C12" s="18">
        <f>C13/C11</f>
        <v>181.55</v>
      </c>
      <c r="D12" s="18">
        <f>D13/D11</f>
        <v>127.93272727272729</v>
      </c>
      <c r="E12" s="18">
        <f t="shared" ref="E12:E30" si="0">D12</f>
        <v>127.93272727272729</v>
      </c>
    </row>
    <row r="13" spans="1:7" ht="25.5" x14ac:dyDescent="0.3">
      <c r="A13" s="7" t="s">
        <v>12</v>
      </c>
      <c r="B13" s="8" t="s">
        <v>3</v>
      </c>
      <c r="C13" s="9">
        <f>C15+C26+C27+C28+C29+C30</f>
        <v>10893</v>
      </c>
      <c r="D13" s="18">
        <f>D15+D26+D27+D28+D29+D30</f>
        <v>7675.9636363636373</v>
      </c>
      <c r="E13" s="18">
        <f t="shared" si="0"/>
        <v>7675.9636363636373</v>
      </c>
      <c r="G13" s="22"/>
    </row>
    <row r="14" spans="1:7" x14ac:dyDescent="0.3">
      <c r="A14" s="10" t="s">
        <v>1</v>
      </c>
      <c r="B14" s="11"/>
      <c r="C14" s="9"/>
      <c r="D14" s="18"/>
      <c r="E14" s="9">
        <f t="shared" si="0"/>
        <v>0</v>
      </c>
    </row>
    <row r="15" spans="1:7" ht="25.5" x14ac:dyDescent="0.3">
      <c r="A15" s="7" t="s">
        <v>13</v>
      </c>
      <c r="B15" s="8" t="s">
        <v>3</v>
      </c>
      <c r="C15" s="9">
        <f>C17+C20+C23</f>
        <v>8842</v>
      </c>
      <c r="D15" s="18">
        <f>D17+D20+D23</f>
        <v>6436.9636363636373</v>
      </c>
      <c r="E15" s="18">
        <f t="shared" si="0"/>
        <v>6436.9636363636373</v>
      </c>
      <c r="G15" s="22"/>
    </row>
    <row r="16" spans="1:7" x14ac:dyDescent="0.3">
      <c r="A16" s="10" t="s">
        <v>2</v>
      </c>
      <c r="B16" s="11"/>
      <c r="C16" s="9"/>
      <c r="D16" s="9"/>
      <c r="E16" s="9">
        <f t="shared" si="0"/>
        <v>0</v>
      </c>
    </row>
    <row r="17" spans="1:5" ht="25.5" x14ac:dyDescent="0.3">
      <c r="A17" s="9" t="s">
        <v>14</v>
      </c>
      <c r="B17" s="8" t="s">
        <v>3</v>
      </c>
      <c r="C17" s="9">
        <f>40.8*11-19.1-110</f>
        <v>319.69999999999993</v>
      </c>
      <c r="D17" s="19">
        <f>C17/11*9</f>
        <v>261.57272727272721</v>
      </c>
      <c r="E17" s="18">
        <f t="shared" si="0"/>
        <v>261.57272727272721</v>
      </c>
    </row>
    <row r="18" spans="1:5" x14ac:dyDescent="0.3">
      <c r="A18" s="12" t="s">
        <v>5</v>
      </c>
      <c r="B18" s="13" t="s">
        <v>4</v>
      </c>
      <c r="C18" s="9">
        <v>0.5</v>
      </c>
      <c r="D18" s="9">
        <v>0.5</v>
      </c>
      <c r="E18" s="9">
        <f t="shared" si="0"/>
        <v>0.5</v>
      </c>
    </row>
    <row r="19" spans="1:5" ht="21.95" customHeight="1" x14ac:dyDescent="0.3">
      <c r="A19" s="12" t="s">
        <v>34</v>
      </c>
      <c r="B19" s="8" t="s">
        <v>35</v>
      </c>
      <c r="C19" s="18">
        <f>C17/6*C18</f>
        <v>26.641666666666662</v>
      </c>
      <c r="D19" s="18">
        <f>D17/9*D18</f>
        <v>14.531818181818178</v>
      </c>
      <c r="E19" s="18">
        <f t="shared" si="0"/>
        <v>14.531818181818178</v>
      </c>
    </row>
    <row r="20" spans="1:5" ht="25.5" x14ac:dyDescent="0.3">
      <c r="A20" s="9" t="s">
        <v>16</v>
      </c>
      <c r="B20" s="8" t="s">
        <v>3</v>
      </c>
      <c r="C20" s="9">
        <f>711.9*11+390</f>
        <v>8220.9</v>
      </c>
      <c r="D20" s="18">
        <f>C20/11*9-797.4</f>
        <v>5928.7909090909097</v>
      </c>
      <c r="E20" s="18">
        <f t="shared" si="0"/>
        <v>5928.7909090909097</v>
      </c>
    </row>
    <row r="21" spans="1:5" x14ac:dyDescent="0.3">
      <c r="A21" s="12" t="s">
        <v>5</v>
      </c>
      <c r="B21" s="13" t="s">
        <v>4</v>
      </c>
      <c r="C21" s="9">
        <v>8.9</v>
      </c>
      <c r="D21" s="9">
        <v>8.9</v>
      </c>
      <c r="E21" s="9">
        <f t="shared" si="0"/>
        <v>8.9</v>
      </c>
    </row>
    <row r="22" spans="1:5" ht="21.95" customHeight="1" x14ac:dyDescent="0.3">
      <c r="A22" s="12" t="s">
        <v>34</v>
      </c>
      <c r="B22" s="8" t="s">
        <v>35</v>
      </c>
      <c r="C22" s="18">
        <f>C20/11/C21</f>
        <v>83.972420837589382</v>
      </c>
      <c r="D22" s="18">
        <v>80</v>
      </c>
      <c r="E22" s="9">
        <f t="shared" si="0"/>
        <v>80</v>
      </c>
    </row>
    <row r="23" spans="1:5" ht="25.5" x14ac:dyDescent="0.3">
      <c r="A23" s="9" t="s">
        <v>15</v>
      </c>
      <c r="B23" s="8" t="s">
        <v>3</v>
      </c>
      <c r="C23" s="9">
        <f>27.4*11</f>
        <v>301.39999999999998</v>
      </c>
      <c r="D23" s="9">
        <f>C23/11*9</f>
        <v>246.6</v>
      </c>
      <c r="E23" s="9">
        <f t="shared" si="0"/>
        <v>246.6</v>
      </c>
    </row>
    <row r="24" spans="1:5" x14ac:dyDescent="0.3">
      <c r="A24" s="12" t="s">
        <v>5</v>
      </c>
      <c r="B24" s="13" t="s">
        <v>4</v>
      </c>
      <c r="C24" s="9">
        <v>0.5</v>
      </c>
      <c r="D24" s="9">
        <v>0.5</v>
      </c>
      <c r="E24" s="9">
        <f t="shared" si="0"/>
        <v>0.5</v>
      </c>
    </row>
    <row r="25" spans="1:5" ht="21.95" customHeight="1" x14ac:dyDescent="0.3">
      <c r="A25" s="12" t="s">
        <v>34</v>
      </c>
      <c r="B25" s="8" t="s">
        <v>35</v>
      </c>
      <c r="C25" s="9">
        <v>27.4</v>
      </c>
      <c r="D25" s="18">
        <v>27.399999999999995</v>
      </c>
      <c r="E25" s="9">
        <f t="shared" si="0"/>
        <v>27.399999999999995</v>
      </c>
    </row>
    <row r="26" spans="1:5" ht="25.5" x14ac:dyDescent="0.3">
      <c r="A26" s="7" t="s">
        <v>6</v>
      </c>
      <c r="B26" s="8" t="s">
        <v>3</v>
      </c>
      <c r="C26" s="9">
        <v>845</v>
      </c>
      <c r="D26" s="9">
        <v>611</v>
      </c>
      <c r="E26" s="9">
        <f t="shared" si="0"/>
        <v>611</v>
      </c>
    </row>
    <row r="27" spans="1:5" ht="36.75" x14ac:dyDescent="0.3">
      <c r="A27" s="14" t="s">
        <v>7</v>
      </c>
      <c r="B27" s="8" t="s">
        <v>3</v>
      </c>
      <c r="C27" s="9">
        <v>0</v>
      </c>
      <c r="D27" s="9">
        <v>0</v>
      </c>
      <c r="E27" s="9">
        <f t="shared" si="0"/>
        <v>0</v>
      </c>
    </row>
    <row r="28" spans="1:5" ht="25.5" x14ac:dyDescent="0.3">
      <c r="A28" s="14" t="s">
        <v>8</v>
      </c>
      <c r="B28" s="8" t="s">
        <v>3</v>
      </c>
      <c r="C28" s="9">
        <v>0</v>
      </c>
      <c r="D28" s="9">
        <v>0</v>
      </c>
      <c r="E28" s="9">
        <f t="shared" si="0"/>
        <v>0</v>
      </c>
    </row>
    <row r="29" spans="1:5" ht="36.75" x14ac:dyDescent="0.3">
      <c r="A29" s="14" t="s">
        <v>9</v>
      </c>
      <c r="B29" s="8" t="s">
        <v>3</v>
      </c>
      <c r="C29" s="9">
        <v>0</v>
      </c>
      <c r="D29" s="9">
        <v>0</v>
      </c>
      <c r="E29" s="9">
        <f t="shared" si="0"/>
        <v>0</v>
      </c>
    </row>
    <row r="30" spans="1:5" ht="38.25" customHeight="1" x14ac:dyDescent="0.3">
      <c r="A30" s="14" t="s">
        <v>10</v>
      </c>
      <c r="B30" s="8" t="s">
        <v>3</v>
      </c>
      <c r="C30" s="9">
        <v>1206</v>
      </c>
      <c r="D30" s="9">
        <v>628</v>
      </c>
      <c r="E30" s="9">
        <f t="shared" si="0"/>
        <v>628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activeCell="G13" sqref="G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85546875" style="2" customWidth="1"/>
    <col min="4" max="4" width="12" style="2" customWidth="1"/>
    <col min="5" max="5" width="13.85546875" style="2" customWidth="1"/>
    <col min="6" max="6" width="12.5703125" style="2" customWidth="1"/>
    <col min="7" max="7" width="16.85546875" style="2" customWidth="1"/>
    <col min="8" max="8" width="11.42578125" style="2" bestFit="1" customWidth="1"/>
    <col min="9" max="16384" width="9.140625" style="2"/>
  </cols>
  <sheetData>
    <row r="1" spans="1:8" x14ac:dyDescent="0.3">
      <c r="A1" s="23" t="s">
        <v>19</v>
      </c>
      <c r="B1" s="23"/>
      <c r="C1" s="23"/>
      <c r="D1" s="23"/>
      <c r="E1" s="23"/>
    </row>
    <row r="2" spans="1:8" x14ac:dyDescent="0.3">
      <c r="A2" s="23" t="s">
        <v>43</v>
      </c>
      <c r="B2" s="23"/>
      <c r="C2" s="23"/>
      <c r="D2" s="23"/>
      <c r="E2" s="23"/>
    </row>
    <row r="3" spans="1:8" x14ac:dyDescent="0.3">
      <c r="A3" s="1"/>
    </row>
    <row r="4" spans="1:8" x14ac:dyDescent="0.3">
      <c r="A4" s="26" t="s">
        <v>40</v>
      </c>
      <c r="B4" s="26"/>
      <c r="C4" s="26"/>
      <c r="D4" s="26"/>
      <c r="E4" s="26"/>
    </row>
    <row r="5" spans="1:8" ht="15.75" customHeight="1" x14ac:dyDescent="0.3">
      <c r="A5" s="27" t="s">
        <v>21</v>
      </c>
      <c r="B5" s="27"/>
      <c r="C5" s="27"/>
      <c r="D5" s="27"/>
      <c r="E5" s="27"/>
    </row>
    <row r="6" spans="1:8" x14ac:dyDescent="0.3">
      <c r="A6" s="4"/>
      <c r="C6" s="20"/>
      <c r="D6" s="20"/>
      <c r="E6" s="20"/>
    </row>
    <row r="7" spans="1:8" x14ac:dyDescent="0.3">
      <c r="A7" s="15" t="s">
        <v>22</v>
      </c>
      <c r="C7" s="21"/>
      <c r="D7" s="21"/>
      <c r="E7" s="21"/>
    </row>
    <row r="8" spans="1:8" x14ac:dyDescent="0.3">
      <c r="A8" s="1"/>
      <c r="C8" s="21"/>
      <c r="D8" s="21"/>
      <c r="E8" s="21"/>
    </row>
    <row r="9" spans="1:8" x14ac:dyDescent="0.3">
      <c r="A9" s="24" t="s">
        <v>38</v>
      </c>
      <c r="B9" s="25" t="s">
        <v>24</v>
      </c>
      <c r="C9" s="24" t="s">
        <v>39</v>
      </c>
      <c r="D9" s="24"/>
      <c r="E9" s="24"/>
    </row>
    <row r="10" spans="1:8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8" x14ac:dyDescent="0.3">
      <c r="A11" s="7" t="s">
        <v>27</v>
      </c>
      <c r="B11" s="8" t="s">
        <v>11</v>
      </c>
      <c r="C11" s="17">
        <v>2130</v>
      </c>
      <c r="D11" s="17">
        <v>2130</v>
      </c>
      <c r="E11" s="17">
        <f>D11</f>
        <v>2130</v>
      </c>
    </row>
    <row r="12" spans="1:8" ht="25.5" x14ac:dyDescent="0.3">
      <c r="A12" s="12" t="s">
        <v>30</v>
      </c>
      <c r="B12" s="8" t="s">
        <v>3</v>
      </c>
      <c r="C12" s="19">
        <v>194.60928759894452</v>
      </c>
      <c r="D12" s="19">
        <f t="shared" ref="D12" si="0">D13/D11</f>
        <v>194.69784037558688</v>
      </c>
      <c r="E12" s="17">
        <f t="shared" ref="E12:E33" si="1">D12</f>
        <v>194.69784037558688</v>
      </c>
    </row>
    <row r="13" spans="1:8" ht="25.5" x14ac:dyDescent="0.3">
      <c r="A13" s="7" t="s">
        <v>12</v>
      </c>
      <c r="B13" s="8" t="s">
        <v>3</v>
      </c>
      <c r="C13" s="18">
        <f>C15+C29+C30+C31+C32+C33</f>
        <v>414706.4</v>
      </c>
      <c r="D13" s="18">
        <f>C13</f>
        <v>414706.4</v>
      </c>
      <c r="E13" s="17">
        <f t="shared" si="1"/>
        <v>414706.4</v>
      </c>
      <c r="G13" s="22"/>
      <c r="H13" s="22"/>
    </row>
    <row r="14" spans="1:8" x14ac:dyDescent="0.3">
      <c r="A14" s="10" t="s">
        <v>1</v>
      </c>
      <c r="B14" s="11"/>
      <c r="C14" s="9"/>
      <c r="D14" s="9"/>
      <c r="E14" s="17">
        <f t="shared" si="1"/>
        <v>0</v>
      </c>
    </row>
    <row r="15" spans="1:8" ht="25.5" x14ac:dyDescent="0.3">
      <c r="A15" s="7" t="s">
        <v>13</v>
      </c>
      <c r="B15" s="8" t="s">
        <v>3</v>
      </c>
      <c r="C15" s="9">
        <f>C17+C20+C23+C26</f>
        <v>344730.2</v>
      </c>
      <c r="D15" s="18">
        <f>C15</f>
        <v>344730.2</v>
      </c>
      <c r="E15" s="17">
        <f t="shared" si="1"/>
        <v>344730.2</v>
      </c>
    </row>
    <row r="16" spans="1:8" x14ac:dyDescent="0.3">
      <c r="A16" s="10" t="s">
        <v>2</v>
      </c>
      <c r="B16" s="11"/>
      <c r="C16" s="9"/>
      <c r="D16" s="9"/>
      <c r="E16" s="17">
        <f t="shared" si="1"/>
        <v>0</v>
      </c>
    </row>
    <row r="17" spans="1:5" ht="25.5" x14ac:dyDescent="0.3">
      <c r="A17" s="9" t="s">
        <v>14</v>
      </c>
      <c r="B17" s="8" t="s">
        <v>3</v>
      </c>
      <c r="C17" s="9">
        <f>1079.8*12</f>
        <v>12957.599999999999</v>
      </c>
      <c r="D17" s="18">
        <f>C17</f>
        <v>12957.599999999999</v>
      </c>
      <c r="E17" s="17">
        <f t="shared" si="1"/>
        <v>12957.599999999999</v>
      </c>
    </row>
    <row r="18" spans="1:5" x14ac:dyDescent="0.3">
      <c r="A18" s="12" t="s">
        <v>5</v>
      </c>
      <c r="B18" s="13" t="s">
        <v>4</v>
      </c>
      <c r="C18" s="9">
        <v>10</v>
      </c>
      <c r="D18" s="9">
        <v>10</v>
      </c>
      <c r="E18" s="17">
        <f t="shared" si="1"/>
        <v>10</v>
      </c>
    </row>
    <row r="19" spans="1:5" ht="21.95" customHeight="1" x14ac:dyDescent="0.3">
      <c r="A19" s="12" t="s">
        <v>34</v>
      </c>
      <c r="B19" s="8" t="s">
        <v>35</v>
      </c>
      <c r="C19" s="18">
        <f>C17/12/C18</f>
        <v>107.97999999999999</v>
      </c>
      <c r="D19" s="18">
        <f>D17/9/D18</f>
        <v>143.9733333333333</v>
      </c>
      <c r="E19" s="17">
        <f t="shared" si="1"/>
        <v>143.9733333333333</v>
      </c>
    </row>
    <row r="20" spans="1:5" ht="25.5" x14ac:dyDescent="0.3">
      <c r="A20" s="9" t="s">
        <v>42</v>
      </c>
      <c r="B20" s="8" t="s">
        <v>3</v>
      </c>
      <c r="C20" s="17">
        <f>226580.3+22540.1+66721.6-800.6-9922.6-11818.2</f>
        <v>293300.60000000003</v>
      </c>
      <c r="D20" s="18">
        <f>C20</f>
        <v>293300.60000000003</v>
      </c>
      <c r="E20" s="17">
        <f t="shared" si="1"/>
        <v>293300.60000000003</v>
      </c>
    </row>
    <row r="21" spans="1:5" x14ac:dyDescent="0.3">
      <c r="A21" s="12" t="s">
        <v>5</v>
      </c>
      <c r="B21" s="13" t="s">
        <v>4</v>
      </c>
      <c r="C21" s="9">
        <v>196.5</v>
      </c>
      <c r="D21" s="9">
        <v>196.5</v>
      </c>
      <c r="E21" s="17">
        <f t="shared" si="1"/>
        <v>196.5</v>
      </c>
    </row>
    <row r="22" spans="1:5" ht="21.95" customHeight="1" x14ac:dyDescent="0.3">
      <c r="A22" s="12" t="s">
        <v>34</v>
      </c>
      <c r="B22" s="8" t="s">
        <v>35</v>
      </c>
      <c r="C22" s="18">
        <f>C20/12/C21</f>
        <v>124.38532654792199</v>
      </c>
      <c r="D22" s="18">
        <f>D20/9/D21</f>
        <v>165.84710206389599</v>
      </c>
      <c r="E22" s="17">
        <f t="shared" si="1"/>
        <v>165.84710206389599</v>
      </c>
    </row>
    <row r="23" spans="1:5" ht="39" x14ac:dyDescent="0.3">
      <c r="A23" s="16" t="s">
        <v>32</v>
      </c>
      <c r="B23" s="8" t="s">
        <v>3</v>
      </c>
      <c r="C23" s="9">
        <f>1298*12</f>
        <v>15576</v>
      </c>
      <c r="D23" s="18">
        <f>C23</f>
        <v>15576</v>
      </c>
      <c r="E23" s="17">
        <f t="shared" si="1"/>
        <v>15576</v>
      </c>
    </row>
    <row r="24" spans="1:5" x14ac:dyDescent="0.3">
      <c r="A24" s="12" t="s">
        <v>5</v>
      </c>
      <c r="B24" s="13" t="s">
        <v>4</v>
      </c>
      <c r="C24" s="9">
        <v>21</v>
      </c>
      <c r="D24" s="9">
        <v>21</v>
      </c>
      <c r="E24" s="17">
        <f t="shared" si="1"/>
        <v>21</v>
      </c>
    </row>
    <row r="25" spans="1:5" ht="21.95" customHeight="1" x14ac:dyDescent="0.3">
      <c r="A25" s="12" t="s">
        <v>34</v>
      </c>
      <c r="B25" s="8" t="s">
        <v>35</v>
      </c>
      <c r="C25" s="18">
        <f>C23/11/C24</f>
        <v>67.428571428571431</v>
      </c>
      <c r="D25" s="18">
        <f>D23/9/D24</f>
        <v>82.412698412698418</v>
      </c>
      <c r="E25" s="17">
        <f t="shared" si="1"/>
        <v>82.412698412698418</v>
      </c>
    </row>
    <row r="26" spans="1:5" ht="25.5" x14ac:dyDescent="0.3">
      <c r="A26" s="9" t="s">
        <v>28</v>
      </c>
      <c r="B26" s="8" t="s">
        <v>3</v>
      </c>
      <c r="C26" s="9">
        <f>1908*12</f>
        <v>22896</v>
      </c>
      <c r="D26" s="18">
        <f>C26</f>
        <v>22896</v>
      </c>
      <c r="E26" s="17">
        <f t="shared" si="1"/>
        <v>22896</v>
      </c>
    </row>
    <row r="27" spans="1:5" x14ac:dyDescent="0.3">
      <c r="A27" s="12" t="s">
        <v>5</v>
      </c>
      <c r="B27" s="13" t="s">
        <v>4</v>
      </c>
      <c r="C27" s="9">
        <v>32.75</v>
      </c>
      <c r="D27" s="9">
        <v>32.75</v>
      </c>
      <c r="E27" s="17">
        <f t="shared" si="1"/>
        <v>32.75</v>
      </c>
    </row>
    <row r="28" spans="1:5" ht="21.95" customHeight="1" x14ac:dyDescent="0.3">
      <c r="A28" s="12" t="s">
        <v>34</v>
      </c>
      <c r="B28" s="8" t="s">
        <v>35</v>
      </c>
      <c r="C28" s="18">
        <f>C26/12/C27</f>
        <v>58.259541984732827</v>
      </c>
      <c r="D28" s="18">
        <f>D26/9/D27</f>
        <v>77.679389312977094</v>
      </c>
      <c r="E28" s="19">
        <f t="shared" si="1"/>
        <v>77.679389312977094</v>
      </c>
    </row>
    <row r="29" spans="1:5" ht="25.5" x14ac:dyDescent="0.3">
      <c r="A29" s="7" t="s">
        <v>6</v>
      </c>
      <c r="B29" s="8" t="s">
        <v>3</v>
      </c>
      <c r="C29" s="9">
        <v>33054</v>
      </c>
      <c r="D29" s="18">
        <f>C29</f>
        <v>33054</v>
      </c>
      <c r="E29" s="17">
        <f t="shared" si="1"/>
        <v>33054</v>
      </c>
    </row>
    <row r="30" spans="1:5" ht="36.75" x14ac:dyDescent="0.3">
      <c r="A30" s="14" t="s">
        <v>7</v>
      </c>
      <c r="B30" s="8" t="s">
        <v>3</v>
      </c>
      <c r="C30" s="9">
        <v>12912</v>
      </c>
      <c r="D30" s="18">
        <f>C30</f>
        <v>12912</v>
      </c>
      <c r="E30" s="17">
        <f t="shared" si="1"/>
        <v>12912</v>
      </c>
    </row>
    <row r="31" spans="1:5" ht="25.5" x14ac:dyDescent="0.3">
      <c r="A31" s="14" t="s">
        <v>8</v>
      </c>
      <c r="B31" s="8" t="s">
        <v>3</v>
      </c>
      <c r="C31" s="9">
        <v>0</v>
      </c>
      <c r="D31" s="9">
        <v>0</v>
      </c>
      <c r="E31" s="17">
        <f t="shared" si="1"/>
        <v>0</v>
      </c>
    </row>
    <row r="32" spans="1:5" ht="36.75" x14ac:dyDescent="0.3">
      <c r="A32" s="14" t="s">
        <v>9</v>
      </c>
      <c r="B32" s="8" t="s">
        <v>3</v>
      </c>
      <c r="C32" s="9">
        <v>5900</v>
      </c>
      <c r="D32" s="18">
        <f>C32</f>
        <v>5900</v>
      </c>
      <c r="E32" s="17">
        <f t="shared" si="1"/>
        <v>5900</v>
      </c>
    </row>
    <row r="33" spans="1:5" ht="38.25" customHeight="1" x14ac:dyDescent="0.3">
      <c r="A33" s="14" t="s">
        <v>10</v>
      </c>
      <c r="B33" s="8" t="s">
        <v>3</v>
      </c>
      <c r="C33" s="9">
        <v>18110.2</v>
      </c>
      <c r="D33" s="18">
        <f>C33</f>
        <v>18110.2</v>
      </c>
      <c r="E33" s="17">
        <f t="shared" si="1"/>
        <v>18110.2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3" t="s">
        <v>19</v>
      </c>
      <c r="B1" s="23"/>
      <c r="C1" s="23"/>
      <c r="D1" s="23"/>
      <c r="E1" s="23"/>
    </row>
    <row r="2" spans="1:5" x14ac:dyDescent="0.3">
      <c r="A2" s="23" t="s">
        <v>23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37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34</v>
      </c>
      <c r="B28" s="8" t="s">
        <v>35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3" t="s">
        <v>19</v>
      </c>
      <c r="B1" s="23"/>
      <c r="C1" s="23"/>
      <c r="D1" s="23"/>
      <c r="E1" s="23"/>
    </row>
    <row r="2" spans="1:5" x14ac:dyDescent="0.3">
      <c r="A2" s="23" t="s">
        <v>23</v>
      </c>
      <c r="B2" s="23"/>
      <c r="C2" s="23"/>
      <c r="D2" s="23"/>
      <c r="E2" s="23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7" t="s">
        <v>21</v>
      </c>
      <c r="B5" s="27"/>
      <c r="C5" s="27"/>
      <c r="D5" s="27"/>
      <c r="E5" s="27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4" t="s">
        <v>36</v>
      </c>
      <c r="B9" s="25" t="s">
        <v>24</v>
      </c>
      <c r="C9" s="24" t="s">
        <v>20</v>
      </c>
      <c r="D9" s="24"/>
      <c r="E9" s="24"/>
    </row>
    <row r="10" spans="1:5" ht="40.5" x14ac:dyDescent="0.3">
      <c r="A10" s="24"/>
      <c r="B10" s="25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2020-01-10T05:48:59Z</dcterms:modified>
</cp:coreProperties>
</file>