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120" windowWidth="19296" windowHeight="10896" activeTab="5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  <sheet name="среднее (2)" sheetId="6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6" l="1"/>
  <c r="D35" i="6"/>
  <c r="D32" i="6"/>
  <c r="D29" i="6"/>
  <c r="D28" i="6"/>
  <c r="D25" i="6"/>
  <c r="D22" i="6"/>
  <c r="D19" i="6"/>
  <c r="D16" i="6"/>
  <c r="D14" i="6"/>
  <c r="C12" i="6"/>
  <c r="C36" i="6"/>
  <c r="C29" i="6"/>
  <c r="C28" i="6"/>
  <c r="C14" i="6"/>
  <c r="D12" i="6" l="1"/>
  <c r="D27" i="6"/>
  <c r="D24" i="6"/>
  <c r="D33" i="6"/>
  <c r="C33" i="6"/>
  <c r="C19" i="6" l="1"/>
  <c r="C21" i="6" s="1"/>
  <c r="D21" i="6" s="1"/>
  <c r="E33" i="6" l="1"/>
  <c r="E35" i="6"/>
  <c r="E32" i="6" s="1"/>
  <c r="E34" i="6"/>
  <c r="C32" i="6"/>
  <c r="D11" i="6" l="1"/>
  <c r="E23" i="6"/>
  <c r="E25" i="6"/>
  <c r="E26" i="6"/>
  <c r="E28" i="6"/>
  <c r="E29" i="6"/>
  <c r="E30" i="6"/>
  <c r="E31" i="6"/>
  <c r="E36" i="6"/>
  <c r="E24" i="6"/>
  <c r="E17" i="6"/>
  <c r="E20" i="6"/>
  <c r="E16" i="6"/>
  <c r="D18" i="6" l="1"/>
  <c r="E18" i="6" s="1"/>
  <c r="E22" i="6"/>
  <c r="E27" i="6"/>
  <c r="E14" i="6"/>
  <c r="C25" i="6"/>
  <c r="C27" i="6" s="1"/>
  <c r="C22" i="6"/>
  <c r="C24" i="6" s="1"/>
  <c r="C16" i="6"/>
  <c r="C18" i="6" s="1"/>
  <c r="E12" i="6" l="1"/>
  <c r="E11" i="6" s="1"/>
  <c r="C11" i="6"/>
  <c r="E34" i="2"/>
  <c r="D34" i="2"/>
  <c r="E33" i="2"/>
  <c r="D33" i="2"/>
  <c r="E30" i="2"/>
  <c r="D30" i="2"/>
  <c r="E29" i="2"/>
  <c r="D29" i="2"/>
  <c r="E26" i="2"/>
  <c r="E28" i="2" s="1"/>
  <c r="D26" i="2"/>
  <c r="D28" i="2" s="1"/>
  <c r="E23" i="2"/>
  <c r="E25" i="2" s="1"/>
  <c r="D23" i="2"/>
  <c r="D25" i="2" s="1"/>
  <c r="E20" i="2"/>
  <c r="E22" i="2" s="1"/>
  <c r="E17" i="2"/>
  <c r="E19" i="2" s="1"/>
  <c r="D17" i="2"/>
  <c r="D19" i="2" s="1"/>
  <c r="E15" i="2"/>
  <c r="D15" i="2"/>
  <c r="E13" i="2"/>
  <c r="D13" i="2"/>
  <c r="C30" i="2"/>
  <c r="C29" i="2"/>
  <c r="C13" i="2"/>
  <c r="C34" i="2"/>
  <c r="C33" i="2"/>
  <c r="C15" i="2"/>
  <c r="E21" i="6" l="1"/>
  <c r="E19" i="6"/>
  <c r="D20" i="2"/>
  <c r="D22" i="2" s="1"/>
  <c r="C20" i="2"/>
  <c r="C22" i="2" s="1"/>
  <c r="C28" i="2"/>
  <c r="C26" i="2"/>
  <c r="C25" i="2"/>
  <c r="C23" i="2"/>
  <c r="C17" i="2"/>
  <c r="C19" i="2"/>
</calcChain>
</file>

<file path=xl/sharedStrings.xml><?xml version="1.0" encoding="utf-8"?>
<sst xmlns="http://schemas.openxmlformats.org/spreadsheetml/2006/main" count="323" uniqueCount="61">
  <si>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</si>
  <si>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</si>
  <si>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</si>
  <si>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</si>
  <si>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</si>
  <si>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</si>
  <si>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</si>
  <si>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</si>
  <si>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</si>
  <si>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</si>
  <si>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</si>
  <si>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</si>
  <si>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</si>
  <si>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</si>
  <si>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</si>
  <si>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</si>
  <si>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</si>
  <si>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</si>
  <si>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</si>
  <si>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</si>
  <si>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</si>
  <si>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</si>
  <si>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</si>
  <si>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</si>
  <si>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</si>
  <si>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</si>
  <si>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</si>
  <si>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</si>
  <si>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</si>
  <si>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</si>
  <si>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</si>
  <si>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</si>
  <si>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</si>
  <si>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</si>
  <si>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</si>
  <si>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</si>
  <si>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</si>
  <si>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</si>
  <si>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</si>
  <si>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</si>
  <si>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</si>
  <si>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</si>
  <si>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</si>
  <si>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</si>
  <si>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3.1. Административный персонал</t>
  </si>
  <si>
    <t>3.2. Основной персонал - учителя</t>
  </si>
  <si>
    <t>ГУ "Школа-лицей № 20 города Павлодара"</t>
  </si>
  <si>
    <t>7. Питание</t>
  </si>
  <si>
    <r>
      <t xml:space="preserve">3. Коммунальные расходы 
</t>
    </r>
    <r>
      <rPr>
        <b/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</si>
  <si>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r>
      <t xml:space="preserve">5. Капитальные расходы 
</t>
    </r>
    <r>
      <rPr>
        <b/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</si>
  <si>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b/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</si>
  <si>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по состоянию на "1" сентября 2019 г.</t>
  </si>
  <si>
    <t>Директор                                                     Топанова Г.Т.</t>
  </si>
  <si>
    <t>Бухгалтер                                                    Сейткулова Г.Б.</t>
  </si>
  <si>
    <t>6. Затраты фонда всеобщего обязательного среднего образования, в т.ч.:</t>
  </si>
  <si>
    <t>одежда</t>
  </si>
  <si>
    <t>канцелярские товары</t>
  </si>
  <si>
    <t>питание детей из малообеспеченных семей</t>
  </si>
  <si>
    <t>-</t>
  </si>
  <si>
    <r>
      <t xml:space="preserve">7. Прочие расходы 
</t>
    </r>
    <r>
      <rPr>
        <b/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</si>
  <si>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по состоянию на "1" января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</si>
</sst>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i/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vertical="top"/>
    </xf>
    <xf numFmtId="0" fontId="6" fillId="0" borderId="0" xfId="0" applyFont="1" applyFill="1"/>
    <xf numFmtId="0" fontId="1" fillId="0" borderId="2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3" fillId="0" borderId="2" xfId="0" applyFont="1" applyFill="1" applyBorder="1"/>
    <xf numFmtId="0" fontId="4" fillId="0" borderId="2" xfId="0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/>
    <xf numFmtId="0" fontId="2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164" fontId="1" fillId="0" borderId="0" xfId="0" applyNumberFormat="1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5" fontId="2" fillId="0" borderId="2" xfId="0" applyNumberFormat="1" applyFont="1" applyFill="1" applyBorder="1"/>
    <xf numFmtId="0" fontId="3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9" workbookViewId="0">
      <selection activeCell="A4" sqref="A4:E4"/>
    </sheetView>
  </sheetViews>
  <sheetFormatPr defaultColWidth="9.109375" defaultRowHeight="20.399999999999999" x14ac:dyDescent="0.35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5" x14ac:dyDescent="0.35">
      <c r="A1" s="40" t="s">
        <v>19</v>
      </c>
      <c r="B1" s="40"/>
      <c r="C1" s="40"/>
      <c r="D1" s="40"/>
      <c r="E1" s="40"/>
    </row>
    <row r="2" spans="1:5" x14ac:dyDescent="0.35">
      <c r="A2" s="40" t="s">
        <v>23</v>
      </c>
      <c r="B2" s="40"/>
      <c r="C2" s="40"/>
      <c r="D2" s="40"/>
      <c r="E2" s="40"/>
    </row>
    <row r="3" spans="1:5" x14ac:dyDescent="0.35">
      <c r="A3" s="1"/>
    </row>
    <row r="4" spans="1:5" x14ac:dyDescent="0.35">
      <c r="A4" s="43"/>
      <c r="B4" s="43"/>
      <c r="C4" s="43"/>
      <c r="D4" s="43"/>
      <c r="E4" s="43"/>
    </row>
    <row r="5" spans="1:5" ht="15.75" customHeight="1" x14ac:dyDescent="0.35">
      <c r="A5" s="44" t="s">
        <v>21</v>
      </c>
      <c r="B5" s="44"/>
      <c r="C5" s="44"/>
      <c r="D5" s="44"/>
      <c r="E5" s="44"/>
    </row>
    <row r="6" spans="1:5" x14ac:dyDescent="0.35">
      <c r="A6" s="4"/>
    </row>
    <row r="7" spans="1:5" x14ac:dyDescent="0.35">
      <c r="A7" s="15" t="s">
        <v>22</v>
      </c>
    </row>
    <row r="8" spans="1:5" x14ac:dyDescent="0.35">
      <c r="A8" s="1"/>
    </row>
    <row r="9" spans="1:5" x14ac:dyDescent="0.35">
      <c r="A9" s="41" t="s">
        <v>0</v>
      </c>
      <c r="B9" s="42" t="s">
        <v>24</v>
      </c>
      <c r="C9" s="41" t="s">
        <v>20</v>
      </c>
      <c r="D9" s="41"/>
      <c r="E9" s="41"/>
    </row>
    <row r="10" spans="1:5" ht="40.799999999999997" x14ac:dyDescent="0.35">
      <c r="A10" s="41"/>
      <c r="B10" s="42"/>
      <c r="C10" s="5" t="s">
        <v>25</v>
      </c>
      <c r="D10" s="5" t="s">
        <v>26</v>
      </c>
      <c r="E10" s="6" t="s">
        <v>18</v>
      </c>
    </row>
    <row r="11" spans="1:5" x14ac:dyDescent="0.35">
      <c r="A11" s="7" t="s">
        <v>17</v>
      </c>
      <c r="B11" s="8" t="s">
        <v>11</v>
      </c>
      <c r="C11" s="9"/>
      <c r="D11" s="9"/>
      <c r="E11" s="9"/>
    </row>
    <row r="12" spans="1:5" ht="27.6" x14ac:dyDescent="0.35">
      <c r="A12" s="12" t="s">
        <v>29</v>
      </c>
      <c r="B12" s="8" t="s">
        <v>3</v>
      </c>
      <c r="C12" s="9"/>
      <c r="D12" s="9"/>
      <c r="E12" s="9"/>
    </row>
    <row r="13" spans="1:5" ht="27.6" x14ac:dyDescent="0.35">
      <c r="A13" s="7" t="s">
        <v>12</v>
      </c>
      <c r="B13" s="8" t="s">
        <v>3</v>
      </c>
      <c r="C13" s="9"/>
      <c r="D13" s="9"/>
      <c r="E13" s="9"/>
    </row>
    <row r="14" spans="1:5" x14ac:dyDescent="0.35">
      <c r="A14" s="10" t="s">
        <v>1</v>
      </c>
      <c r="B14" s="11"/>
      <c r="C14" s="9"/>
      <c r="D14" s="9"/>
      <c r="E14" s="9"/>
    </row>
    <row r="15" spans="1:5" ht="27.6" x14ac:dyDescent="0.35">
      <c r="A15" s="7" t="s">
        <v>13</v>
      </c>
      <c r="B15" s="8" t="s">
        <v>3</v>
      </c>
      <c r="C15" s="9"/>
      <c r="D15" s="9"/>
      <c r="E15" s="9"/>
    </row>
    <row r="16" spans="1:5" x14ac:dyDescent="0.35">
      <c r="A16" s="10" t="s">
        <v>2</v>
      </c>
      <c r="B16" s="11"/>
      <c r="C16" s="9"/>
      <c r="D16" s="9"/>
      <c r="E16" s="9"/>
    </row>
    <row r="17" spans="1:5" ht="27.6" x14ac:dyDescent="0.35">
      <c r="A17" s="9" t="s">
        <v>14</v>
      </c>
      <c r="B17" s="8" t="s">
        <v>3</v>
      </c>
      <c r="C17" s="9"/>
      <c r="D17" s="9"/>
      <c r="E17" s="9"/>
    </row>
    <row r="18" spans="1:5" x14ac:dyDescent="0.35">
      <c r="A18" s="12" t="s">
        <v>5</v>
      </c>
      <c r="B18" s="13" t="s">
        <v>4</v>
      </c>
      <c r="C18" s="9"/>
      <c r="D18" s="9"/>
      <c r="E18" s="9"/>
    </row>
    <row r="19" spans="1:5" ht="21.9" customHeight="1" x14ac:dyDescent="0.35">
      <c r="A19" s="12" t="s">
        <v>37</v>
      </c>
      <c r="B19" s="8" t="s">
        <v>38</v>
      </c>
      <c r="C19" s="9"/>
      <c r="D19" s="9"/>
      <c r="E19" s="9"/>
    </row>
    <row r="20" spans="1:5" ht="27.6" x14ac:dyDescent="0.35">
      <c r="A20" s="9" t="s">
        <v>16</v>
      </c>
      <c r="B20" s="8" t="s">
        <v>3</v>
      </c>
      <c r="C20" s="9"/>
      <c r="D20" s="9"/>
      <c r="E20" s="9"/>
    </row>
    <row r="21" spans="1:5" x14ac:dyDescent="0.35">
      <c r="A21" s="12" t="s">
        <v>5</v>
      </c>
      <c r="B21" s="13" t="s">
        <v>4</v>
      </c>
      <c r="C21" s="9"/>
      <c r="D21" s="9"/>
      <c r="E21" s="9"/>
    </row>
    <row r="22" spans="1:5" ht="21.9" customHeight="1" x14ac:dyDescent="0.35">
      <c r="A22" s="12" t="s">
        <v>37</v>
      </c>
      <c r="B22" s="8" t="s">
        <v>38</v>
      </c>
      <c r="C22" s="9"/>
      <c r="D22" s="9"/>
      <c r="E22" s="9"/>
    </row>
    <row r="23" spans="1:5" ht="27.6" x14ac:dyDescent="0.35">
      <c r="A23" s="9" t="s">
        <v>15</v>
      </c>
      <c r="B23" s="8" t="s">
        <v>3</v>
      </c>
      <c r="C23" s="9"/>
      <c r="D23" s="9"/>
      <c r="E23" s="9"/>
    </row>
    <row r="24" spans="1:5" x14ac:dyDescent="0.35">
      <c r="A24" s="12" t="s">
        <v>5</v>
      </c>
      <c r="B24" s="13" t="s">
        <v>4</v>
      </c>
      <c r="C24" s="9"/>
      <c r="D24" s="9"/>
      <c r="E24" s="9"/>
    </row>
    <row r="25" spans="1:5" ht="21.9" customHeight="1" x14ac:dyDescent="0.35">
      <c r="A25" s="12" t="s">
        <v>37</v>
      </c>
      <c r="B25" s="8" t="s">
        <v>38</v>
      </c>
      <c r="C25" s="9"/>
      <c r="D25" s="9"/>
      <c r="E25" s="9"/>
    </row>
    <row r="26" spans="1:5" ht="27.6" x14ac:dyDescent="0.35">
      <c r="A26" s="7" t="s">
        <v>6</v>
      </c>
      <c r="B26" s="8" t="s">
        <v>3</v>
      </c>
      <c r="C26" s="9"/>
      <c r="D26" s="9"/>
      <c r="E26" s="9"/>
    </row>
    <row r="27" spans="1:5" ht="36.6" x14ac:dyDescent="0.35">
      <c r="A27" s="14" t="s">
        <v>7</v>
      </c>
      <c r="B27" s="8" t="s">
        <v>3</v>
      </c>
      <c r="C27" s="9"/>
      <c r="D27" s="9"/>
      <c r="E27" s="9"/>
    </row>
    <row r="28" spans="1:5" ht="27.6" x14ac:dyDescent="0.35">
      <c r="A28" s="14" t="s">
        <v>8</v>
      </c>
      <c r="B28" s="8" t="s">
        <v>3</v>
      </c>
      <c r="C28" s="9"/>
      <c r="D28" s="9"/>
      <c r="E28" s="9"/>
    </row>
    <row r="29" spans="1:5" ht="36.6" x14ac:dyDescent="0.35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5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Zeros="0" topLeftCell="A10" workbookViewId="0">
      <selection activeCell="D15" sqref="D15"/>
    </sheetView>
  </sheetViews>
  <sheetFormatPr defaultColWidth="9.109375" defaultRowHeight="20.399999999999999" x14ac:dyDescent="0.35"/>
  <cols>
    <col min="1" max="1" width="69.44140625" style="17" customWidth="1"/>
    <col min="2" max="2" width="9.109375" style="19"/>
    <col min="3" max="7" width="12" style="17" customWidth="1"/>
    <col min="8" max="16384" width="9.109375" style="17"/>
  </cols>
  <sheetData>
    <row r="1" spans="1:6" x14ac:dyDescent="0.35">
      <c r="A1" s="45" t="s">
        <v>19</v>
      </c>
      <c r="B1" s="45"/>
      <c r="C1" s="45"/>
      <c r="D1" s="45"/>
      <c r="E1" s="45"/>
    </row>
    <row r="2" spans="1:6" x14ac:dyDescent="0.35">
      <c r="A2" s="45" t="s">
        <v>51</v>
      </c>
      <c r="B2" s="45"/>
      <c r="C2" s="45"/>
      <c r="D2" s="45"/>
      <c r="E2" s="45"/>
    </row>
    <row r="3" spans="1:6" x14ac:dyDescent="0.35">
      <c r="A3" s="18"/>
    </row>
    <row r="4" spans="1:6" x14ac:dyDescent="0.35">
      <c r="A4" s="46" t="s">
        <v>46</v>
      </c>
      <c r="B4" s="46"/>
      <c r="C4" s="46"/>
      <c r="D4" s="46"/>
      <c r="E4" s="46"/>
    </row>
    <row r="5" spans="1:6" ht="15.75" customHeight="1" x14ac:dyDescent="0.35">
      <c r="A5" s="47" t="s">
        <v>21</v>
      </c>
      <c r="B5" s="47"/>
      <c r="C5" s="47"/>
      <c r="D5" s="47"/>
      <c r="E5" s="47"/>
    </row>
    <row r="6" spans="1:6" x14ac:dyDescent="0.35">
      <c r="A6" s="20"/>
    </row>
    <row r="7" spans="1:6" x14ac:dyDescent="0.35">
      <c r="A7" s="21" t="s">
        <v>22</v>
      </c>
    </row>
    <row r="8" spans="1:6" x14ac:dyDescent="0.35">
      <c r="A8" s="18"/>
    </row>
    <row r="9" spans="1:6" x14ac:dyDescent="0.35">
      <c r="A9" s="48" t="s">
        <v>42</v>
      </c>
      <c r="B9" s="49" t="s">
        <v>24</v>
      </c>
      <c r="C9" s="50" t="s">
        <v>43</v>
      </c>
      <c r="D9" s="50"/>
      <c r="E9" s="50"/>
    </row>
    <row r="10" spans="1:6" ht="40.799999999999997" x14ac:dyDescent="0.35">
      <c r="A10" s="48"/>
      <c r="B10" s="49"/>
      <c r="C10" s="33" t="s">
        <v>25</v>
      </c>
      <c r="D10" s="33" t="s">
        <v>26</v>
      </c>
      <c r="E10" s="34" t="s">
        <v>18</v>
      </c>
    </row>
    <row r="11" spans="1:6" s="18" customFormat="1" x14ac:dyDescent="0.35">
      <c r="A11" s="22" t="s">
        <v>27</v>
      </c>
      <c r="B11" s="23" t="s">
        <v>11</v>
      </c>
      <c r="C11" s="24">
        <v>188</v>
      </c>
      <c r="D11" s="24">
        <v>188</v>
      </c>
      <c r="E11" s="24">
        <v>188</v>
      </c>
    </row>
    <row r="12" spans="1:6" ht="27.6" x14ac:dyDescent="0.35">
      <c r="A12" s="25" t="s">
        <v>30</v>
      </c>
      <c r="B12" s="23" t="s">
        <v>3</v>
      </c>
      <c r="C12" s="24">
        <v>396.2</v>
      </c>
      <c r="D12" s="24">
        <v>396.2</v>
      </c>
      <c r="E12" s="24">
        <v>396.2</v>
      </c>
    </row>
    <row r="13" spans="1:6" s="18" customFormat="1" ht="27.6" x14ac:dyDescent="0.35">
      <c r="A13" s="22" t="s">
        <v>12</v>
      </c>
      <c r="B13" s="23" t="s">
        <v>3</v>
      </c>
      <c r="C13" s="29">
        <f>C15+C29+C34+C30+C33</f>
        <v>74795.899999999994</v>
      </c>
      <c r="D13" s="29">
        <f t="shared" ref="D13:E13" si="0">D15+D29+D34+D30+D33</f>
        <v>74795.899999999994</v>
      </c>
      <c r="E13" s="29">
        <f t="shared" si="0"/>
        <v>74795.899999999994</v>
      </c>
      <c r="F13" s="32"/>
    </row>
    <row r="14" spans="1:6" x14ac:dyDescent="0.35">
      <c r="A14" s="26" t="s">
        <v>1</v>
      </c>
      <c r="B14" s="27"/>
      <c r="C14" s="24"/>
      <c r="D14" s="24"/>
      <c r="E14" s="24"/>
    </row>
    <row r="15" spans="1:6" s="18" customFormat="1" ht="27.6" x14ac:dyDescent="0.35">
      <c r="A15" s="22" t="s">
        <v>13</v>
      </c>
      <c r="B15" s="23" t="s">
        <v>3</v>
      </c>
      <c r="C15" s="29">
        <f>11316.2+280.2+39931+100+1682.5</f>
        <v>53309.9</v>
      </c>
      <c r="D15" s="29">
        <f t="shared" ref="D15:E15" si="1">11316.2+280.2+39931+100+1682.5</f>
        <v>53309.9</v>
      </c>
      <c r="E15" s="29">
        <f t="shared" si="1"/>
        <v>53309.9</v>
      </c>
    </row>
    <row r="16" spans="1:6" x14ac:dyDescent="0.35">
      <c r="A16" s="26" t="s">
        <v>2</v>
      </c>
      <c r="B16" s="27"/>
      <c r="C16" s="29"/>
      <c r="D16" s="29"/>
      <c r="E16" s="29"/>
    </row>
    <row r="17" spans="1:5" ht="27.6" x14ac:dyDescent="0.35">
      <c r="A17" s="24" t="s">
        <v>44</v>
      </c>
      <c r="B17" s="23" t="s">
        <v>3</v>
      </c>
      <c r="C17" s="29">
        <f>327*12</f>
        <v>3924</v>
      </c>
      <c r="D17" s="29">
        <f t="shared" ref="D17:E17" si="2">327*12</f>
        <v>3924</v>
      </c>
      <c r="E17" s="29">
        <f t="shared" si="2"/>
        <v>3924</v>
      </c>
    </row>
    <row r="18" spans="1:5" x14ac:dyDescent="0.35">
      <c r="A18" s="25" t="s">
        <v>5</v>
      </c>
      <c r="B18" s="28" t="s">
        <v>4</v>
      </c>
      <c r="C18" s="24">
        <v>3</v>
      </c>
      <c r="D18" s="24">
        <v>3</v>
      </c>
      <c r="E18" s="24">
        <v>3</v>
      </c>
    </row>
    <row r="19" spans="1:5" ht="21.9" customHeight="1" x14ac:dyDescent="0.35">
      <c r="A19" s="25" t="s">
        <v>37</v>
      </c>
      <c r="B19" s="23" t="s">
        <v>38</v>
      </c>
      <c r="C19" s="29">
        <f>C17/C18/12</f>
        <v>109</v>
      </c>
      <c r="D19" s="29">
        <f t="shared" ref="D19:E19" si="3">D17/D18/12</f>
        <v>109</v>
      </c>
      <c r="E19" s="29">
        <f t="shared" si="3"/>
        <v>109</v>
      </c>
    </row>
    <row r="20" spans="1:5" ht="27.6" x14ac:dyDescent="0.35">
      <c r="A20" s="24" t="s">
        <v>45</v>
      </c>
      <c r="B20" s="23" t="s">
        <v>3</v>
      </c>
      <c r="C20" s="29">
        <f>C15-C17-C23-C26</f>
        <v>39298.699999999997</v>
      </c>
      <c r="D20" s="29">
        <f t="shared" ref="D20:E20" si="4">D15-D17-D23-D26</f>
        <v>39298.699999999997</v>
      </c>
      <c r="E20" s="29">
        <f t="shared" si="4"/>
        <v>39298.699999999997</v>
      </c>
    </row>
    <row r="21" spans="1:5" x14ac:dyDescent="0.35">
      <c r="A21" s="25" t="s">
        <v>5</v>
      </c>
      <c r="B21" s="28" t="s">
        <v>4</v>
      </c>
      <c r="C21" s="24">
        <v>39.584000000000003</v>
      </c>
      <c r="D21" s="24">
        <v>39.584000000000003</v>
      </c>
      <c r="E21" s="24">
        <v>39.584000000000003</v>
      </c>
    </row>
    <row r="22" spans="1:5" ht="21.9" customHeight="1" x14ac:dyDescent="0.35">
      <c r="A22" s="25" t="s">
        <v>37</v>
      </c>
      <c r="B22" s="23" t="s">
        <v>38</v>
      </c>
      <c r="C22" s="29">
        <f>C20/C21/12</f>
        <v>82.732711870115864</v>
      </c>
      <c r="D22" s="29">
        <f t="shared" ref="D22:E22" si="5">D20/D21/12</f>
        <v>82.732711870115864</v>
      </c>
      <c r="E22" s="29">
        <f t="shared" si="5"/>
        <v>82.732711870115864</v>
      </c>
    </row>
    <row r="23" spans="1:5" ht="38.4" x14ac:dyDescent="0.35">
      <c r="A23" s="30" t="s">
        <v>32</v>
      </c>
      <c r="B23" s="23" t="s">
        <v>3</v>
      </c>
      <c r="C23" s="29">
        <f>311*12</f>
        <v>3732</v>
      </c>
      <c r="D23" s="29">
        <f t="shared" ref="D23:E23" si="6">311*12</f>
        <v>3732</v>
      </c>
      <c r="E23" s="29">
        <f t="shared" si="6"/>
        <v>3732</v>
      </c>
    </row>
    <row r="24" spans="1:5" x14ac:dyDescent="0.35">
      <c r="A24" s="25" t="s">
        <v>5</v>
      </c>
      <c r="B24" s="28" t="s">
        <v>4</v>
      </c>
      <c r="C24" s="24">
        <v>4</v>
      </c>
      <c r="D24" s="24">
        <v>4</v>
      </c>
      <c r="E24" s="24">
        <v>4</v>
      </c>
    </row>
    <row r="25" spans="1:5" ht="21.9" customHeight="1" x14ac:dyDescent="0.35">
      <c r="A25" s="25" t="s">
        <v>37</v>
      </c>
      <c r="B25" s="23" t="s">
        <v>38</v>
      </c>
      <c r="C25" s="29">
        <f>C23/C24/12</f>
        <v>77.75</v>
      </c>
      <c r="D25" s="29">
        <f t="shared" ref="D25:E25" si="7">D23/D24/12</f>
        <v>77.75</v>
      </c>
      <c r="E25" s="29">
        <f t="shared" si="7"/>
        <v>77.75</v>
      </c>
    </row>
    <row r="26" spans="1:5" ht="27.6" x14ac:dyDescent="0.35">
      <c r="A26" s="24" t="s">
        <v>28</v>
      </c>
      <c r="B26" s="23" t="s">
        <v>3</v>
      </c>
      <c r="C26" s="29">
        <f>529.6*12</f>
        <v>6355.2000000000007</v>
      </c>
      <c r="D26" s="29">
        <f t="shared" ref="D26:E26" si="8">529.6*12</f>
        <v>6355.2000000000007</v>
      </c>
      <c r="E26" s="29">
        <f t="shared" si="8"/>
        <v>6355.2000000000007</v>
      </c>
    </row>
    <row r="27" spans="1:5" x14ac:dyDescent="0.35">
      <c r="A27" s="25" t="s">
        <v>5</v>
      </c>
      <c r="B27" s="28" t="s">
        <v>4</v>
      </c>
      <c r="C27" s="24">
        <v>10</v>
      </c>
      <c r="D27" s="24">
        <v>10</v>
      </c>
      <c r="E27" s="24">
        <v>10</v>
      </c>
    </row>
    <row r="28" spans="1:5" ht="21.9" customHeight="1" x14ac:dyDescent="0.35">
      <c r="A28" s="25" t="s">
        <v>37</v>
      </c>
      <c r="B28" s="23" t="s">
        <v>38</v>
      </c>
      <c r="C28" s="29">
        <f t="shared" ref="C28:E28" si="9">C26/C27/12</f>
        <v>52.960000000000008</v>
      </c>
      <c r="D28" s="29">
        <f t="shared" si="9"/>
        <v>52.960000000000008</v>
      </c>
      <c r="E28" s="29">
        <f t="shared" si="9"/>
        <v>52.960000000000008</v>
      </c>
    </row>
    <row r="29" spans="1:5" s="18" customFormat="1" ht="27.6" x14ac:dyDescent="0.35">
      <c r="A29" s="22" t="s">
        <v>6</v>
      </c>
      <c r="B29" s="23" t="s">
        <v>3</v>
      </c>
      <c r="C29" s="29">
        <f>616+364.5+171+2296.5+1079.2+571.8</f>
        <v>5099</v>
      </c>
      <c r="D29" s="29">
        <f t="shared" ref="D29:E29" si="10">616+364.5+171+2296.5+1079.2+571.8</f>
        <v>5099</v>
      </c>
      <c r="E29" s="29">
        <f t="shared" si="10"/>
        <v>5099</v>
      </c>
    </row>
    <row r="30" spans="1:5" s="18" customFormat="1" ht="36.6" x14ac:dyDescent="0.35">
      <c r="A30" s="31" t="s">
        <v>48</v>
      </c>
      <c r="B30" s="23" t="s">
        <v>3</v>
      </c>
      <c r="C30" s="29">
        <f>4037.8+865+7160+3409.5</f>
        <v>15472.3</v>
      </c>
      <c r="D30" s="29">
        <f t="shared" ref="D30:E30" si="11">4037.8+865+7160+3409.5</f>
        <v>15472.3</v>
      </c>
      <c r="E30" s="29">
        <f t="shared" si="11"/>
        <v>15472.3</v>
      </c>
    </row>
    <row r="31" spans="1:5" s="18" customFormat="1" ht="27.6" x14ac:dyDescent="0.35">
      <c r="A31" s="31" t="s">
        <v>8</v>
      </c>
      <c r="B31" s="23" t="s">
        <v>3</v>
      </c>
      <c r="C31" s="24"/>
      <c r="D31" s="24"/>
      <c r="E31" s="24"/>
    </row>
    <row r="32" spans="1:5" s="18" customFormat="1" ht="36.6" x14ac:dyDescent="0.35">
      <c r="A32" s="31" t="s">
        <v>49</v>
      </c>
      <c r="B32" s="23" t="s">
        <v>3</v>
      </c>
      <c r="C32" s="24"/>
      <c r="D32" s="24"/>
      <c r="E32" s="24"/>
    </row>
    <row r="33" spans="1:5" s="18" customFormat="1" ht="27.6" x14ac:dyDescent="0.35">
      <c r="A33" s="31" t="s">
        <v>47</v>
      </c>
      <c r="B33" s="23" t="s">
        <v>3</v>
      </c>
      <c r="C33" s="24">
        <f>710-63</f>
        <v>647</v>
      </c>
      <c r="D33" s="24">
        <f t="shared" ref="D33:E33" si="12">710-63</f>
        <v>647</v>
      </c>
      <c r="E33" s="24">
        <f t="shared" si="12"/>
        <v>647</v>
      </c>
    </row>
    <row r="34" spans="1:5" s="18" customFormat="1" ht="55.8" customHeight="1" x14ac:dyDescent="0.35">
      <c r="A34" s="31" t="s">
        <v>50</v>
      </c>
      <c r="B34" s="23" t="s">
        <v>3</v>
      </c>
      <c r="C34" s="24">
        <f>63+117.7+5+82</f>
        <v>267.7</v>
      </c>
      <c r="D34" s="24">
        <f t="shared" ref="D34:E34" si="13">63+117.7+5+82</f>
        <v>267.7</v>
      </c>
      <c r="E34" s="24">
        <f t="shared" si="13"/>
        <v>267.7</v>
      </c>
    </row>
    <row r="36" spans="1:5" x14ac:dyDescent="0.35">
      <c r="A36" s="17" t="s">
        <v>52</v>
      </c>
    </row>
    <row r="38" spans="1:5" x14ac:dyDescent="0.35">
      <c r="A38" s="17" t="s">
        <v>53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37" workbookViewId="0">
      <selection activeCell="A11" sqref="A11"/>
    </sheetView>
  </sheetViews>
  <sheetFormatPr defaultColWidth="9.109375" defaultRowHeight="20.399999999999999" x14ac:dyDescent="0.35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5" x14ac:dyDescent="0.35">
      <c r="A1" s="40" t="s">
        <v>19</v>
      </c>
      <c r="B1" s="40"/>
      <c r="C1" s="40"/>
      <c r="D1" s="40"/>
      <c r="E1" s="40"/>
    </row>
    <row r="2" spans="1:5" x14ac:dyDescent="0.35">
      <c r="A2" s="40" t="s">
        <v>23</v>
      </c>
      <c r="B2" s="40"/>
      <c r="C2" s="40"/>
      <c r="D2" s="40"/>
      <c r="E2" s="40"/>
    </row>
    <row r="3" spans="1:5" x14ac:dyDescent="0.35">
      <c r="A3" s="1"/>
    </row>
    <row r="4" spans="1:5" x14ac:dyDescent="0.35">
      <c r="A4" s="43"/>
      <c r="B4" s="43"/>
      <c r="C4" s="43"/>
      <c r="D4" s="43"/>
      <c r="E4" s="43"/>
    </row>
    <row r="5" spans="1:5" ht="15.75" customHeight="1" x14ac:dyDescent="0.35">
      <c r="A5" s="44" t="s">
        <v>21</v>
      </c>
      <c r="B5" s="44"/>
      <c r="C5" s="44"/>
      <c r="D5" s="44"/>
      <c r="E5" s="44"/>
    </row>
    <row r="6" spans="1:5" x14ac:dyDescent="0.35">
      <c r="A6" s="4"/>
    </row>
    <row r="7" spans="1:5" x14ac:dyDescent="0.35">
      <c r="A7" s="15" t="s">
        <v>22</v>
      </c>
    </row>
    <row r="8" spans="1:5" x14ac:dyDescent="0.35">
      <c r="A8" s="1"/>
    </row>
    <row r="9" spans="1:5" x14ac:dyDescent="0.35">
      <c r="A9" s="41" t="s">
        <v>41</v>
      </c>
      <c r="B9" s="42" t="s">
        <v>24</v>
      </c>
      <c r="C9" s="41" t="s">
        <v>20</v>
      </c>
      <c r="D9" s="41"/>
      <c r="E9" s="41"/>
    </row>
    <row r="10" spans="1:5" ht="40.799999999999997" x14ac:dyDescent="0.35">
      <c r="A10" s="41"/>
      <c r="B10" s="42"/>
      <c r="C10" s="5" t="s">
        <v>25</v>
      </c>
      <c r="D10" s="5" t="s">
        <v>26</v>
      </c>
      <c r="E10" s="6" t="s">
        <v>18</v>
      </c>
    </row>
    <row r="11" spans="1:5" x14ac:dyDescent="0.35">
      <c r="A11" s="7" t="s">
        <v>34</v>
      </c>
      <c r="B11" s="8" t="s">
        <v>11</v>
      </c>
      <c r="C11" s="9"/>
      <c r="D11" s="9"/>
      <c r="E11" s="9"/>
    </row>
    <row r="12" spans="1:5" ht="27.6" x14ac:dyDescent="0.35">
      <c r="A12" s="12" t="s">
        <v>35</v>
      </c>
      <c r="B12" s="8" t="s">
        <v>3</v>
      </c>
      <c r="C12" s="9"/>
      <c r="D12" s="9"/>
      <c r="E12" s="9"/>
    </row>
    <row r="13" spans="1:5" ht="27.6" x14ac:dyDescent="0.35">
      <c r="A13" s="7" t="s">
        <v>12</v>
      </c>
      <c r="B13" s="8" t="s">
        <v>3</v>
      </c>
      <c r="C13" s="9"/>
      <c r="D13" s="9"/>
      <c r="E13" s="9"/>
    </row>
    <row r="14" spans="1:5" x14ac:dyDescent="0.35">
      <c r="A14" s="10" t="s">
        <v>1</v>
      </c>
      <c r="B14" s="11"/>
      <c r="C14" s="9"/>
      <c r="D14" s="9"/>
      <c r="E14" s="9"/>
    </row>
    <row r="15" spans="1:5" ht="27.6" x14ac:dyDescent="0.35">
      <c r="A15" s="7" t="s">
        <v>13</v>
      </c>
      <c r="B15" s="8" t="s">
        <v>3</v>
      </c>
      <c r="C15" s="9"/>
      <c r="D15" s="9"/>
      <c r="E15" s="9"/>
    </row>
    <row r="16" spans="1:5" x14ac:dyDescent="0.35">
      <c r="A16" s="10" t="s">
        <v>2</v>
      </c>
      <c r="B16" s="11"/>
      <c r="C16" s="9"/>
      <c r="D16" s="9"/>
      <c r="E16" s="9"/>
    </row>
    <row r="17" spans="1:5" ht="27.6" x14ac:dyDescent="0.35">
      <c r="A17" s="9" t="s">
        <v>14</v>
      </c>
      <c r="B17" s="8" t="s">
        <v>3</v>
      </c>
      <c r="C17" s="9"/>
      <c r="D17" s="9"/>
      <c r="E17" s="9"/>
    </row>
    <row r="18" spans="1:5" x14ac:dyDescent="0.35">
      <c r="A18" s="12" t="s">
        <v>5</v>
      </c>
      <c r="B18" s="13" t="s">
        <v>4</v>
      </c>
      <c r="C18" s="9"/>
      <c r="D18" s="9"/>
      <c r="E18" s="9"/>
    </row>
    <row r="19" spans="1:5" ht="21.9" customHeight="1" x14ac:dyDescent="0.35">
      <c r="A19" s="12" t="s">
        <v>37</v>
      </c>
      <c r="B19" s="8" t="s">
        <v>38</v>
      </c>
      <c r="C19" s="9"/>
      <c r="D19" s="9"/>
      <c r="E19" s="9"/>
    </row>
    <row r="20" spans="1:5" ht="40.799999999999997" x14ac:dyDescent="0.35">
      <c r="A20" s="16" t="s">
        <v>36</v>
      </c>
      <c r="B20" s="8" t="s">
        <v>3</v>
      </c>
      <c r="C20" s="9"/>
      <c r="D20" s="9"/>
      <c r="E20" s="9"/>
    </row>
    <row r="21" spans="1:5" x14ac:dyDescent="0.35">
      <c r="A21" s="12" t="s">
        <v>5</v>
      </c>
      <c r="B21" s="13" t="s">
        <v>4</v>
      </c>
      <c r="C21" s="9"/>
      <c r="D21" s="9"/>
      <c r="E21" s="9"/>
    </row>
    <row r="22" spans="1:5" ht="21.9" customHeight="1" x14ac:dyDescent="0.35">
      <c r="A22" s="12" t="s">
        <v>37</v>
      </c>
      <c r="B22" s="8" t="s">
        <v>38</v>
      </c>
      <c r="C22" s="9"/>
      <c r="D22" s="9"/>
      <c r="E22" s="9"/>
    </row>
    <row r="23" spans="1:5" ht="27.6" x14ac:dyDescent="0.35">
      <c r="A23" s="9" t="s">
        <v>15</v>
      </c>
      <c r="B23" s="8" t="s">
        <v>3</v>
      </c>
      <c r="C23" s="9"/>
      <c r="D23" s="9"/>
      <c r="E23" s="9"/>
    </row>
    <row r="24" spans="1:5" x14ac:dyDescent="0.35">
      <c r="A24" s="12" t="s">
        <v>5</v>
      </c>
      <c r="B24" s="13" t="s">
        <v>4</v>
      </c>
      <c r="C24" s="9"/>
      <c r="D24" s="9"/>
      <c r="E24" s="9"/>
    </row>
    <row r="25" spans="1:5" ht="21.9" customHeight="1" x14ac:dyDescent="0.35">
      <c r="A25" s="12" t="s">
        <v>37</v>
      </c>
      <c r="B25" s="8" t="s">
        <v>38</v>
      </c>
      <c r="C25" s="9"/>
      <c r="D25" s="9"/>
      <c r="E25" s="9"/>
    </row>
    <row r="26" spans="1:5" ht="27.6" x14ac:dyDescent="0.35">
      <c r="A26" s="7" t="s">
        <v>6</v>
      </c>
      <c r="B26" s="8" t="s">
        <v>3</v>
      </c>
      <c r="C26" s="9"/>
      <c r="D26" s="9"/>
      <c r="E26" s="9"/>
    </row>
    <row r="27" spans="1:5" ht="36.6" x14ac:dyDescent="0.35">
      <c r="A27" s="14" t="s">
        <v>7</v>
      </c>
      <c r="B27" s="8" t="s">
        <v>3</v>
      </c>
      <c r="C27" s="9"/>
      <c r="D27" s="9"/>
      <c r="E27" s="9"/>
    </row>
    <row r="28" spans="1:5" ht="27.6" x14ac:dyDescent="0.35">
      <c r="A28" s="14" t="s">
        <v>8</v>
      </c>
      <c r="B28" s="8" t="s">
        <v>3</v>
      </c>
      <c r="C28" s="9"/>
      <c r="D28" s="9"/>
      <c r="E28" s="9"/>
    </row>
    <row r="29" spans="1:5" ht="36.6" x14ac:dyDescent="0.35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5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09375" defaultRowHeight="20.399999999999999" x14ac:dyDescent="0.35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5" x14ac:dyDescent="0.35">
      <c r="A1" s="40" t="s">
        <v>19</v>
      </c>
      <c r="B1" s="40"/>
      <c r="C1" s="40"/>
      <c r="D1" s="40"/>
      <c r="E1" s="40"/>
    </row>
    <row r="2" spans="1:5" x14ac:dyDescent="0.35">
      <c r="A2" s="40" t="s">
        <v>23</v>
      </c>
      <c r="B2" s="40"/>
      <c r="C2" s="40"/>
      <c r="D2" s="40"/>
      <c r="E2" s="40"/>
    </row>
    <row r="3" spans="1:5" x14ac:dyDescent="0.35">
      <c r="A3" s="1"/>
    </row>
    <row r="4" spans="1:5" x14ac:dyDescent="0.35">
      <c r="A4" s="43"/>
      <c r="B4" s="43"/>
      <c r="C4" s="43"/>
      <c r="D4" s="43"/>
      <c r="E4" s="43"/>
    </row>
    <row r="5" spans="1:5" ht="15.75" customHeight="1" x14ac:dyDescent="0.35">
      <c r="A5" s="44" t="s">
        <v>21</v>
      </c>
      <c r="B5" s="44"/>
      <c r="C5" s="44"/>
      <c r="D5" s="44"/>
      <c r="E5" s="44"/>
    </row>
    <row r="6" spans="1:5" x14ac:dyDescent="0.35">
      <c r="A6" s="4"/>
    </row>
    <row r="7" spans="1:5" x14ac:dyDescent="0.35">
      <c r="A7" s="15" t="s">
        <v>22</v>
      </c>
    </row>
    <row r="8" spans="1:5" x14ac:dyDescent="0.35">
      <c r="A8" s="1"/>
    </row>
    <row r="9" spans="1:5" x14ac:dyDescent="0.35">
      <c r="A9" s="41" t="s">
        <v>40</v>
      </c>
      <c r="B9" s="42" t="s">
        <v>24</v>
      </c>
      <c r="C9" s="41" t="s">
        <v>20</v>
      </c>
      <c r="D9" s="41"/>
      <c r="E9" s="41"/>
    </row>
    <row r="10" spans="1:5" ht="40.799999999999997" x14ac:dyDescent="0.35">
      <c r="A10" s="41"/>
      <c r="B10" s="42"/>
      <c r="C10" s="5" t="s">
        <v>25</v>
      </c>
      <c r="D10" s="5" t="s">
        <v>26</v>
      </c>
      <c r="E10" s="6" t="s">
        <v>18</v>
      </c>
    </row>
    <row r="11" spans="1:5" x14ac:dyDescent="0.35">
      <c r="A11" s="7" t="s">
        <v>27</v>
      </c>
      <c r="B11" s="8" t="s">
        <v>11</v>
      </c>
      <c r="C11" s="9"/>
      <c r="D11" s="9"/>
      <c r="E11" s="9"/>
    </row>
    <row r="12" spans="1:5" ht="27.6" x14ac:dyDescent="0.35">
      <c r="A12" s="12" t="s">
        <v>30</v>
      </c>
      <c r="B12" s="8" t="s">
        <v>3</v>
      </c>
      <c r="C12" s="9"/>
      <c r="D12" s="9"/>
      <c r="E12" s="9"/>
    </row>
    <row r="13" spans="1:5" ht="27.6" x14ac:dyDescent="0.35">
      <c r="A13" s="7" t="s">
        <v>12</v>
      </c>
      <c r="B13" s="8" t="s">
        <v>3</v>
      </c>
      <c r="C13" s="9"/>
      <c r="D13" s="9"/>
      <c r="E13" s="9"/>
    </row>
    <row r="14" spans="1:5" x14ac:dyDescent="0.35">
      <c r="A14" s="10" t="s">
        <v>1</v>
      </c>
      <c r="B14" s="11"/>
      <c r="C14" s="9"/>
      <c r="D14" s="9"/>
      <c r="E14" s="9"/>
    </row>
    <row r="15" spans="1:5" ht="27.6" x14ac:dyDescent="0.35">
      <c r="A15" s="7" t="s">
        <v>13</v>
      </c>
      <c r="B15" s="8" t="s">
        <v>3</v>
      </c>
      <c r="C15" s="9"/>
      <c r="D15" s="9"/>
      <c r="E15" s="9"/>
    </row>
    <row r="16" spans="1:5" x14ac:dyDescent="0.35">
      <c r="A16" s="10" t="s">
        <v>2</v>
      </c>
      <c r="B16" s="11"/>
      <c r="C16" s="9"/>
      <c r="D16" s="9"/>
      <c r="E16" s="9"/>
    </row>
    <row r="17" spans="1:5" ht="27.6" x14ac:dyDescent="0.35">
      <c r="A17" s="9" t="s">
        <v>14</v>
      </c>
      <c r="B17" s="8" t="s">
        <v>3</v>
      </c>
      <c r="C17" s="9"/>
      <c r="D17" s="9"/>
      <c r="E17" s="9"/>
    </row>
    <row r="18" spans="1:5" x14ac:dyDescent="0.35">
      <c r="A18" s="12" t="s">
        <v>5</v>
      </c>
      <c r="B18" s="13" t="s">
        <v>4</v>
      </c>
      <c r="C18" s="9"/>
      <c r="D18" s="9"/>
      <c r="E18" s="9"/>
    </row>
    <row r="19" spans="1:5" ht="21.9" customHeight="1" x14ac:dyDescent="0.35">
      <c r="A19" s="12" t="s">
        <v>37</v>
      </c>
      <c r="B19" s="8" t="s">
        <v>38</v>
      </c>
      <c r="C19" s="9"/>
      <c r="D19" s="9"/>
      <c r="E19" s="9"/>
    </row>
    <row r="20" spans="1:5" ht="27.6" x14ac:dyDescent="0.35">
      <c r="A20" s="9" t="s">
        <v>31</v>
      </c>
      <c r="B20" s="8" t="s">
        <v>3</v>
      </c>
      <c r="C20" s="9"/>
      <c r="D20" s="9"/>
      <c r="E20" s="9"/>
    </row>
    <row r="21" spans="1:5" x14ac:dyDescent="0.35">
      <c r="A21" s="12" t="s">
        <v>5</v>
      </c>
      <c r="B21" s="13" t="s">
        <v>4</v>
      </c>
      <c r="C21" s="9"/>
      <c r="D21" s="9"/>
      <c r="E21" s="9"/>
    </row>
    <row r="22" spans="1:5" ht="21.9" customHeight="1" x14ac:dyDescent="0.35">
      <c r="A22" s="12" t="s">
        <v>37</v>
      </c>
      <c r="B22" s="8" t="s">
        <v>38</v>
      </c>
      <c r="C22" s="9"/>
      <c r="D22" s="9"/>
      <c r="E22" s="9"/>
    </row>
    <row r="23" spans="1:5" ht="25.5" customHeight="1" x14ac:dyDescent="0.35">
      <c r="A23" s="16" t="s">
        <v>33</v>
      </c>
      <c r="B23" s="8" t="s">
        <v>3</v>
      </c>
      <c r="C23" s="9"/>
      <c r="D23" s="9"/>
      <c r="E23" s="9"/>
    </row>
    <row r="24" spans="1:5" x14ac:dyDescent="0.35">
      <c r="A24" s="12" t="s">
        <v>5</v>
      </c>
      <c r="B24" s="13" t="s">
        <v>4</v>
      </c>
      <c r="C24" s="9"/>
      <c r="D24" s="9"/>
      <c r="E24" s="9"/>
    </row>
    <row r="25" spans="1:5" ht="21.9" customHeight="1" x14ac:dyDescent="0.35">
      <c r="A25" s="12" t="s">
        <v>37</v>
      </c>
      <c r="B25" s="8" t="s">
        <v>38</v>
      </c>
      <c r="C25" s="9"/>
      <c r="D25" s="9"/>
      <c r="E25" s="9"/>
    </row>
    <row r="26" spans="1:5" ht="27.6" x14ac:dyDescent="0.35">
      <c r="A26" s="9" t="s">
        <v>28</v>
      </c>
      <c r="B26" s="8" t="s">
        <v>3</v>
      </c>
      <c r="C26" s="9"/>
      <c r="D26" s="9"/>
      <c r="E26" s="9"/>
    </row>
    <row r="27" spans="1:5" x14ac:dyDescent="0.35">
      <c r="A27" s="12" t="s">
        <v>5</v>
      </c>
      <c r="B27" s="13" t="s">
        <v>4</v>
      </c>
      <c r="C27" s="9"/>
      <c r="D27" s="9"/>
      <c r="E27" s="9"/>
    </row>
    <row r="28" spans="1:5" ht="21.9" customHeight="1" x14ac:dyDescent="0.35">
      <c r="A28" s="12" t="s">
        <v>37</v>
      </c>
      <c r="B28" s="8" t="s">
        <v>38</v>
      </c>
      <c r="C28" s="9"/>
      <c r="D28" s="9"/>
      <c r="E28" s="9"/>
    </row>
    <row r="29" spans="1:5" ht="27.6" x14ac:dyDescent="0.35">
      <c r="A29" s="7" t="s">
        <v>6</v>
      </c>
      <c r="B29" s="8" t="s">
        <v>3</v>
      </c>
      <c r="C29" s="9"/>
      <c r="D29" s="9"/>
      <c r="E29" s="9"/>
    </row>
    <row r="30" spans="1:5" ht="36.6" x14ac:dyDescent="0.35">
      <c r="A30" s="14" t="s">
        <v>7</v>
      </c>
      <c r="B30" s="8" t="s">
        <v>3</v>
      </c>
      <c r="C30" s="9"/>
      <c r="D30" s="9"/>
      <c r="E30" s="9"/>
    </row>
    <row r="31" spans="1:5" ht="27.6" x14ac:dyDescent="0.35">
      <c r="A31" s="14" t="s">
        <v>8</v>
      </c>
      <c r="B31" s="8" t="s">
        <v>3</v>
      </c>
      <c r="C31" s="9"/>
      <c r="D31" s="9"/>
      <c r="E31" s="9"/>
    </row>
    <row r="32" spans="1:5" ht="36.6" x14ac:dyDescent="0.35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5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09375" defaultRowHeight="20.399999999999999" x14ac:dyDescent="0.35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5" x14ac:dyDescent="0.35">
      <c r="A1" s="40" t="s">
        <v>19</v>
      </c>
      <c r="B1" s="40"/>
      <c r="C1" s="40"/>
      <c r="D1" s="40"/>
      <c r="E1" s="40"/>
    </row>
    <row r="2" spans="1:5" x14ac:dyDescent="0.35">
      <c r="A2" s="40" t="s">
        <v>23</v>
      </c>
      <c r="B2" s="40"/>
      <c r="C2" s="40"/>
      <c r="D2" s="40"/>
      <c r="E2" s="40"/>
    </row>
    <row r="3" spans="1:5" x14ac:dyDescent="0.35">
      <c r="A3" s="1"/>
    </row>
    <row r="4" spans="1:5" x14ac:dyDescent="0.35">
      <c r="A4" s="43"/>
      <c r="B4" s="43"/>
      <c r="C4" s="43"/>
      <c r="D4" s="43"/>
      <c r="E4" s="43"/>
    </row>
    <row r="5" spans="1:5" ht="15.75" customHeight="1" x14ac:dyDescent="0.35">
      <c r="A5" s="44" t="s">
        <v>21</v>
      </c>
      <c r="B5" s="44"/>
      <c r="C5" s="44"/>
      <c r="D5" s="44"/>
      <c r="E5" s="44"/>
    </row>
    <row r="6" spans="1:5" x14ac:dyDescent="0.35">
      <c r="A6" s="4"/>
    </row>
    <row r="7" spans="1:5" x14ac:dyDescent="0.35">
      <c r="A7" s="15" t="s">
        <v>22</v>
      </c>
    </row>
    <row r="8" spans="1:5" x14ac:dyDescent="0.35">
      <c r="A8" s="1"/>
    </row>
    <row r="9" spans="1:5" x14ac:dyDescent="0.35">
      <c r="A9" s="41" t="s">
        <v>39</v>
      </c>
      <c r="B9" s="42" t="s">
        <v>24</v>
      </c>
      <c r="C9" s="41" t="s">
        <v>20</v>
      </c>
      <c r="D9" s="41"/>
      <c r="E9" s="41"/>
    </row>
    <row r="10" spans="1:5" ht="40.799999999999997" x14ac:dyDescent="0.35">
      <c r="A10" s="41"/>
      <c r="B10" s="42"/>
      <c r="C10" s="5" t="s">
        <v>25</v>
      </c>
      <c r="D10" s="5" t="s">
        <v>26</v>
      </c>
      <c r="E10" s="6" t="s">
        <v>18</v>
      </c>
    </row>
    <row r="11" spans="1:5" x14ac:dyDescent="0.35">
      <c r="A11" s="7" t="s">
        <v>27</v>
      </c>
      <c r="B11" s="8" t="s">
        <v>11</v>
      </c>
      <c r="C11" s="9"/>
      <c r="D11" s="9"/>
      <c r="E11" s="9"/>
    </row>
    <row r="12" spans="1:5" ht="27.6" x14ac:dyDescent="0.35">
      <c r="A12" s="12" t="s">
        <v>30</v>
      </c>
      <c r="B12" s="8" t="s">
        <v>3</v>
      </c>
      <c r="C12" s="9"/>
      <c r="D12" s="9"/>
      <c r="E12" s="9"/>
    </row>
    <row r="13" spans="1:5" ht="27.6" x14ac:dyDescent="0.35">
      <c r="A13" s="7" t="s">
        <v>12</v>
      </c>
      <c r="B13" s="8" t="s">
        <v>3</v>
      </c>
      <c r="C13" s="9"/>
      <c r="D13" s="9"/>
      <c r="E13" s="9"/>
    </row>
    <row r="14" spans="1:5" x14ac:dyDescent="0.35">
      <c r="A14" s="10" t="s">
        <v>1</v>
      </c>
      <c r="B14" s="11"/>
      <c r="C14" s="9"/>
      <c r="D14" s="9"/>
      <c r="E14" s="9"/>
    </row>
    <row r="15" spans="1:5" ht="27.6" x14ac:dyDescent="0.35">
      <c r="A15" s="7" t="s">
        <v>13</v>
      </c>
      <c r="B15" s="8" t="s">
        <v>3</v>
      </c>
      <c r="C15" s="9"/>
      <c r="D15" s="9"/>
      <c r="E15" s="9"/>
    </row>
    <row r="16" spans="1:5" x14ac:dyDescent="0.35">
      <c r="A16" s="10" t="s">
        <v>2</v>
      </c>
      <c r="B16" s="11"/>
      <c r="C16" s="9"/>
      <c r="D16" s="9"/>
      <c r="E16" s="9"/>
    </row>
    <row r="17" spans="1:5" ht="27.6" x14ac:dyDescent="0.35">
      <c r="A17" s="9" t="s">
        <v>14</v>
      </c>
      <c r="B17" s="8" t="s">
        <v>3</v>
      </c>
      <c r="C17" s="9"/>
      <c r="D17" s="9"/>
      <c r="E17" s="9"/>
    </row>
    <row r="18" spans="1:5" x14ac:dyDescent="0.35">
      <c r="A18" s="12" t="s">
        <v>5</v>
      </c>
      <c r="B18" s="13" t="s">
        <v>4</v>
      </c>
      <c r="C18" s="9"/>
      <c r="D18" s="9"/>
      <c r="E18" s="9"/>
    </row>
    <row r="19" spans="1:5" ht="21.9" customHeight="1" x14ac:dyDescent="0.35">
      <c r="A19" s="12" t="s">
        <v>37</v>
      </c>
      <c r="B19" s="8" t="s">
        <v>38</v>
      </c>
      <c r="C19" s="9"/>
      <c r="D19" s="9"/>
      <c r="E19" s="9"/>
    </row>
    <row r="20" spans="1:5" ht="27.6" x14ac:dyDescent="0.35">
      <c r="A20" s="9" t="s">
        <v>31</v>
      </c>
      <c r="B20" s="8" t="s">
        <v>3</v>
      </c>
      <c r="C20" s="9"/>
      <c r="D20" s="9"/>
      <c r="E20" s="9"/>
    </row>
    <row r="21" spans="1:5" x14ac:dyDescent="0.35">
      <c r="A21" s="12" t="s">
        <v>5</v>
      </c>
      <c r="B21" s="13" t="s">
        <v>4</v>
      </c>
      <c r="C21" s="9"/>
      <c r="D21" s="9"/>
      <c r="E21" s="9"/>
    </row>
    <row r="22" spans="1:5" ht="21.9" customHeight="1" x14ac:dyDescent="0.35">
      <c r="A22" s="12" t="s">
        <v>37</v>
      </c>
      <c r="B22" s="8" t="s">
        <v>38</v>
      </c>
      <c r="C22" s="9"/>
      <c r="D22" s="9"/>
      <c r="E22" s="9"/>
    </row>
    <row r="23" spans="1:5" ht="27.6" x14ac:dyDescent="0.35">
      <c r="A23" s="9" t="s">
        <v>15</v>
      </c>
      <c r="B23" s="8" t="s">
        <v>3</v>
      </c>
      <c r="C23" s="9"/>
      <c r="D23" s="9"/>
      <c r="E23" s="9"/>
    </row>
    <row r="24" spans="1:5" x14ac:dyDescent="0.35">
      <c r="A24" s="12" t="s">
        <v>5</v>
      </c>
      <c r="B24" s="13" t="s">
        <v>4</v>
      </c>
      <c r="C24" s="9"/>
      <c r="D24" s="9"/>
      <c r="E24" s="9"/>
    </row>
    <row r="25" spans="1:5" ht="21.9" customHeight="1" x14ac:dyDescent="0.35">
      <c r="A25" s="12" t="s">
        <v>37</v>
      </c>
      <c r="B25" s="8" t="s">
        <v>38</v>
      </c>
      <c r="C25" s="9"/>
      <c r="D25" s="9"/>
      <c r="E25" s="9"/>
    </row>
    <row r="26" spans="1:5" ht="27.6" x14ac:dyDescent="0.35">
      <c r="A26" s="7" t="s">
        <v>6</v>
      </c>
      <c r="B26" s="8" t="s">
        <v>3</v>
      </c>
      <c r="C26" s="9"/>
      <c r="D26" s="9"/>
      <c r="E26" s="9"/>
    </row>
    <row r="27" spans="1:5" ht="36.6" x14ac:dyDescent="0.35">
      <c r="A27" s="14" t="s">
        <v>7</v>
      </c>
      <c r="B27" s="8" t="s">
        <v>3</v>
      </c>
      <c r="C27" s="9"/>
      <c r="D27" s="9"/>
      <c r="E27" s="9"/>
    </row>
    <row r="28" spans="1:5" ht="27.6" x14ac:dyDescent="0.35">
      <c r="A28" s="14" t="s">
        <v>8</v>
      </c>
      <c r="B28" s="8" t="s">
        <v>3</v>
      </c>
      <c r="C28" s="9"/>
      <c r="D28" s="9"/>
      <c r="E28" s="9"/>
    </row>
    <row r="29" spans="1:5" ht="36.6" x14ac:dyDescent="0.35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5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Zeros="0" tabSelected="1" workbookViewId="0">
      <selection activeCell="C10" sqref="C10"/>
    </sheetView>
  </sheetViews>
  <sheetFormatPr defaultColWidth="9.109375" defaultRowHeight="20.399999999999999" x14ac:dyDescent="0.35"/>
  <cols>
    <col min="1" max="1" width="69.44140625" style="17" customWidth="1"/>
    <col min="2" max="2" width="9.109375" style="19"/>
    <col min="3" max="7" width="12" style="17" customWidth="1"/>
    <col min="8" max="16384" width="9.109375" style="17"/>
  </cols>
  <sheetData>
    <row r="1" spans="1:6" x14ac:dyDescent="0.35">
      <c r="A1" s="45" t="s">
        <v>19</v>
      </c>
      <c r="B1" s="45"/>
      <c r="C1" s="45"/>
      <c r="D1" s="45"/>
      <c r="E1" s="45"/>
    </row>
    <row r="2" spans="1:6" x14ac:dyDescent="0.35">
      <c r="A2" s="45" t="s">
        <v>60</v>
      </c>
      <c r="B2" s="45"/>
      <c r="C2" s="45"/>
      <c r="D2" s="45"/>
      <c r="E2" s="45"/>
    </row>
    <row r="3" spans="1:6" ht="12" customHeight="1" x14ac:dyDescent="0.35">
      <c r="A3" s="18"/>
    </row>
    <row r="4" spans="1:6" x14ac:dyDescent="0.35">
      <c r="A4" s="46" t="s">
        <v>46</v>
      </c>
      <c r="B4" s="46"/>
      <c r="C4" s="46"/>
      <c r="D4" s="46"/>
      <c r="E4" s="46"/>
    </row>
    <row r="5" spans="1:6" ht="15.75" customHeight="1" x14ac:dyDescent="0.35">
      <c r="A5" s="47" t="s">
        <v>21</v>
      </c>
      <c r="B5" s="47"/>
      <c r="C5" s="47"/>
      <c r="D5" s="47"/>
      <c r="E5" s="47"/>
    </row>
    <row r="6" spans="1:6" x14ac:dyDescent="0.35">
      <c r="A6" s="21" t="s">
        <v>22</v>
      </c>
    </row>
    <row r="7" spans="1:6" x14ac:dyDescent="0.35">
      <c r="A7" s="18"/>
    </row>
    <row r="8" spans="1:6" x14ac:dyDescent="0.35">
      <c r="A8" s="48" t="s">
        <v>42</v>
      </c>
      <c r="B8" s="49" t="s">
        <v>24</v>
      </c>
      <c r="C8" s="50" t="s">
        <v>43</v>
      </c>
      <c r="D8" s="50"/>
      <c r="E8" s="50"/>
    </row>
    <row r="9" spans="1:6" ht="40.799999999999997" x14ac:dyDescent="0.35">
      <c r="A9" s="48"/>
      <c r="B9" s="49"/>
      <c r="C9" s="35" t="s">
        <v>25</v>
      </c>
      <c r="D9" s="35" t="s">
        <v>26</v>
      </c>
      <c r="E9" s="36" t="s">
        <v>18</v>
      </c>
    </row>
    <row r="10" spans="1:6" s="18" customFormat="1" x14ac:dyDescent="0.35">
      <c r="A10" s="22" t="s">
        <v>27</v>
      </c>
      <c r="B10" s="23" t="s">
        <v>11</v>
      </c>
      <c r="C10" s="24">
        <v>196</v>
      </c>
      <c r="D10" s="24">
        <v>196</v>
      </c>
      <c r="E10" s="24">
        <v>196</v>
      </c>
    </row>
    <row r="11" spans="1:6" ht="24" customHeight="1" x14ac:dyDescent="0.35">
      <c r="A11" s="25" t="s">
        <v>30</v>
      </c>
      <c r="B11" s="23" t="s">
        <v>3</v>
      </c>
      <c r="C11" s="37">
        <f>C12/C10</f>
        <v>381.19846938775515</v>
      </c>
      <c r="D11" s="37">
        <f t="shared" ref="D11:E11" si="0">D12/D10</f>
        <v>381.19846938775515</v>
      </c>
      <c r="E11" s="37">
        <f t="shared" si="0"/>
        <v>381.19846938775515</v>
      </c>
    </row>
    <row r="12" spans="1:6" s="18" customFormat="1" ht="27.6" x14ac:dyDescent="0.35">
      <c r="A12" s="22" t="s">
        <v>12</v>
      </c>
      <c r="B12" s="23" t="s">
        <v>3</v>
      </c>
      <c r="C12" s="29">
        <f>C14+C28+C36+C29+C32</f>
        <v>74714.900000000009</v>
      </c>
      <c r="D12" s="29">
        <f t="shared" ref="D12:E12" si="1">D14+D28+D36+D29+D32</f>
        <v>74714.900000000009</v>
      </c>
      <c r="E12" s="29">
        <f t="shared" si="1"/>
        <v>74714.900000000009</v>
      </c>
      <c r="F12" s="32"/>
    </row>
    <row r="13" spans="1:6" x14ac:dyDescent="0.35">
      <c r="A13" s="26" t="s">
        <v>1</v>
      </c>
      <c r="B13" s="27"/>
      <c r="C13" s="24"/>
      <c r="D13" s="24"/>
      <c r="E13" s="24"/>
    </row>
    <row r="14" spans="1:6" s="18" customFormat="1" ht="27.6" x14ac:dyDescent="0.35">
      <c r="A14" s="22" t="s">
        <v>13</v>
      </c>
      <c r="B14" s="23" t="s">
        <v>3</v>
      </c>
      <c r="C14" s="29">
        <f>9936.2+299.2+40354+100+1772.5</f>
        <v>52461.9</v>
      </c>
      <c r="D14" s="29">
        <f>C14</f>
        <v>52461.9</v>
      </c>
      <c r="E14" s="29">
        <f>D14</f>
        <v>52461.9</v>
      </c>
    </row>
    <row r="15" spans="1:6" x14ac:dyDescent="0.35">
      <c r="A15" s="26" t="s">
        <v>2</v>
      </c>
      <c r="B15" s="27"/>
      <c r="C15" s="29"/>
      <c r="D15" s="29"/>
      <c r="E15" s="29"/>
    </row>
    <row r="16" spans="1:6" ht="27.6" x14ac:dyDescent="0.35">
      <c r="A16" s="24" t="s">
        <v>44</v>
      </c>
      <c r="B16" s="23" t="s">
        <v>3</v>
      </c>
      <c r="C16" s="29">
        <f>327*12</f>
        <v>3924</v>
      </c>
      <c r="D16" s="29">
        <f>C16</f>
        <v>3924</v>
      </c>
      <c r="E16" s="29">
        <f>D16</f>
        <v>3924</v>
      </c>
    </row>
    <row r="17" spans="1:5" x14ac:dyDescent="0.35">
      <c r="A17" s="25" t="s">
        <v>5</v>
      </c>
      <c r="B17" s="28" t="s">
        <v>4</v>
      </c>
      <c r="C17" s="24">
        <v>3</v>
      </c>
      <c r="D17" s="24">
        <v>3</v>
      </c>
      <c r="E17" s="29">
        <f t="shared" ref="E17:E36" si="2">D17</f>
        <v>3</v>
      </c>
    </row>
    <row r="18" spans="1:5" ht="21.9" customHeight="1" x14ac:dyDescent="0.35">
      <c r="A18" s="25" t="s">
        <v>37</v>
      </c>
      <c r="B18" s="23" t="s">
        <v>38</v>
      </c>
      <c r="C18" s="29">
        <f>C16/C17/12</f>
        <v>109</v>
      </c>
      <c r="D18" s="29">
        <f>D16/D17/12</f>
        <v>109</v>
      </c>
      <c r="E18" s="29">
        <f t="shared" si="2"/>
        <v>109</v>
      </c>
    </row>
    <row r="19" spans="1:5" ht="27.6" x14ac:dyDescent="0.35">
      <c r="A19" s="24" t="s">
        <v>45</v>
      </c>
      <c r="B19" s="23" t="s">
        <v>3</v>
      </c>
      <c r="C19" s="29">
        <f>C14-C16-C22-C25</f>
        <v>38450.699999999997</v>
      </c>
      <c r="D19" s="29">
        <f>C19</f>
        <v>38450.699999999997</v>
      </c>
      <c r="E19" s="29">
        <f t="shared" si="2"/>
        <v>38450.699999999997</v>
      </c>
    </row>
    <row r="20" spans="1:5" x14ac:dyDescent="0.35">
      <c r="A20" s="25" t="s">
        <v>5</v>
      </c>
      <c r="B20" s="28" t="s">
        <v>4</v>
      </c>
      <c r="C20" s="29">
        <v>39.584000000000003</v>
      </c>
      <c r="D20" s="29">
        <v>39.584000000000003</v>
      </c>
      <c r="E20" s="29">
        <f t="shared" si="2"/>
        <v>39.584000000000003</v>
      </c>
    </row>
    <row r="21" spans="1:5" ht="21.9" customHeight="1" x14ac:dyDescent="0.35">
      <c r="A21" s="25" t="s">
        <v>37</v>
      </c>
      <c r="B21" s="23" t="s">
        <v>38</v>
      </c>
      <c r="C21" s="29">
        <f>C19/C20/12</f>
        <v>80.94747877930476</v>
      </c>
      <c r="D21" s="29">
        <f>C21</f>
        <v>80.94747877930476</v>
      </c>
      <c r="E21" s="29">
        <f t="shared" si="2"/>
        <v>80.94747877930476</v>
      </c>
    </row>
    <row r="22" spans="1:5" ht="38.4" x14ac:dyDescent="0.35">
      <c r="A22" s="30" t="s">
        <v>32</v>
      </c>
      <c r="B22" s="23" t="s">
        <v>3</v>
      </c>
      <c r="C22" s="29">
        <f>311*12</f>
        <v>3732</v>
      </c>
      <c r="D22" s="29">
        <f>C22</f>
        <v>3732</v>
      </c>
      <c r="E22" s="29">
        <f t="shared" si="2"/>
        <v>3732</v>
      </c>
    </row>
    <row r="23" spans="1:5" x14ac:dyDescent="0.35">
      <c r="A23" s="25" t="s">
        <v>5</v>
      </c>
      <c r="B23" s="28" t="s">
        <v>4</v>
      </c>
      <c r="C23" s="24">
        <v>4</v>
      </c>
      <c r="D23" s="24">
        <v>4</v>
      </c>
      <c r="E23" s="29">
        <f t="shared" si="2"/>
        <v>4</v>
      </c>
    </row>
    <row r="24" spans="1:5" ht="21.9" customHeight="1" x14ac:dyDescent="0.35">
      <c r="A24" s="25" t="s">
        <v>37</v>
      </c>
      <c r="B24" s="23" t="s">
        <v>38</v>
      </c>
      <c r="C24" s="29">
        <f>C22/C23/12</f>
        <v>77.75</v>
      </c>
      <c r="D24" s="29">
        <f>C24</f>
        <v>77.75</v>
      </c>
      <c r="E24" s="29">
        <f t="shared" si="2"/>
        <v>77.75</v>
      </c>
    </row>
    <row r="25" spans="1:5" ht="27.6" x14ac:dyDescent="0.35">
      <c r="A25" s="24" t="s">
        <v>28</v>
      </c>
      <c r="B25" s="23" t="s">
        <v>3</v>
      </c>
      <c r="C25" s="29">
        <f>529.6*12</f>
        <v>6355.2000000000007</v>
      </c>
      <c r="D25" s="29">
        <f>C25</f>
        <v>6355.2000000000007</v>
      </c>
      <c r="E25" s="29">
        <f t="shared" si="2"/>
        <v>6355.2000000000007</v>
      </c>
    </row>
    <row r="26" spans="1:5" x14ac:dyDescent="0.35">
      <c r="A26" s="25" t="s">
        <v>5</v>
      </c>
      <c r="B26" s="28" t="s">
        <v>4</v>
      </c>
      <c r="C26" s="24">
        <v>10</v>
      </c>
      <c r="D26" s="24">
        <v>10</v>
      </c>
      <c r="E26" s="29">
        <f t="shared" si="2"/>
        <v>10</v>
      </c>
    </row>
    <row r="27" spans="1:5" ht="21.9" customHeight="1" x14ac:dyDescent="0.35">
      <c r="A27" s="25" t="s">
        <v>37</v>
      </c>
      <c r="B27" s="23" t="s">
        <v>38</v>
      </c>
      <c r="C27" s="29">
        <f t="shared" ref="C27" si="3">C25/C26/12</f>
        <v>52.960000000000008</v>
      </c>
      <c r="D27" s="29">
        <f>C27</f>
        <v>52.960000000000008</v>
      </c>
      <c r="E27" s="29">
        <f t="shared" si="2"/>
        <v>52.960000000000008</v>
      </c>
    </row>
    <row r="28" spans="1:5" s="18" customFormat="1" ht="27.6" x14ac:dyDescent="0.35">
      <c r="A28" s="22" t="s">
        <v>6</v>
      </c>
      <c r="B28" s="23" t="s">
        <v>3</v>
      </c>
      <c r="C28" s="29">
        <f>596+319.5+144+2721.3+1033.2+444.8</f>
        <v>5258.8</v>
      </c>
      <c r="D28" s="29">
        <f>C28</f>
        <v>5258.8</v>
      </c>
      <c r="E28" s="29">
        <f t="shared" si="2"/>
        <v>5258.8</v>
      </c>
    </row>
    <row r="29" spans="1:5" s="18" customFormat="1" ht="36.6" x14ac:dyDescent="0.35">
      <c r="A29" s="31" t="s">
        <v>48</v>
      </c>
      <c r="B29" s="23" t="s">
        <v>3</v>
      </c>
      <c r="C29" s="29">
        <f>(4688.8+850.1+7160+3424.4)</f>
        <v>16123.300000000001</v>
      </c>
      <c r="D29" s="29">
        <f>C29</f>
        <v>16123.300000000001</v>
      </c>
      <c r="E29" s="29">
        <f t="shared" si="2"/>
        <v>16123.300000000001</v>
      </c>
    </row>
    <row r="30" spans="1:5" s="18" customFormat="1" ht="19.2" customHeight="1" x14ac:dyDescent="0.35">
      <c r="A30" s="31" t="s">
        <v>8</v>
      </c>
      <c r="B30" s="23" t="s">
        <v>3</v>
      </c>
      <c r="C30" s="24"/>
      <c r="D30" s="24"/>
      <c r="E30" s="29">
        <f t="shared" si="2"/>
        <v>0</v>
      </c>
    </row>
    <row r="31" spans="1:5" s="18" customFormat="1" ht="36.6" x14ac:dyDescent="0.35">
      <c r="A31" s="31" t="s">
        <v>49</v>
      </c>
      <c r="B31" s="23" t="s">
        <v>3</v>
      </c>
      <c r="C31" s="24"/>
      <c r="D31" s="24"/>
      <c r="E31" s="29">
        <f t="shared" si="2"/>
        <v>0</v>
      </c>
    </row>
    <row r="32" spans="1:5" s="18" customFormat="1" ht="40.799999999999997" x14ac:dyDescent="0.35">
      <c r="A32" s="31" t="s">
        <v>54</v>
      </c>
      <c r="B32" s="23" t="s">
        <v>3</v>
      </c>
      <c r="C32" s="24">
        <f>SUM(C33:C35)</f>
        <v>585</v>
      </c>
      <c r="D32" s="24">
        <f>C32</f>
        <v>585</v>
      </c>
      <c r="E32" s="24">
        <f t="shared" ref="D32:E32" si="4">SUM(E33:E35)</f>
        <v>585</v>
      </c>
    </row>
    <row r="33" spans="1:8" s="18" customFormat="1" ht="19.8" customHeight="1" x14ac:dyDescent="0.35">
      <c r="A33" s="25" t="s">
        <v>57</v>
      </c>
      <c r="B33" s="23" t="s">
        <v>3</v>
      </c>
      <c r="C33" s="25">
        <f>585-C35</f>
        <v>459</v>
      </c>
      <c r="D33" s="25">
        <f>C33</f>
        <v>459</v>
      </c>
      <c r="E33" s="25">
        <f t="shared" si="2"/>
        <v>459</v>
      </c>
    </row>
    <row r="34" spans="1:8" s="18" customFormat="1" ht="19.8" customHeight="1" x14ac:dyDescent="0.35">
      <c r="A34" s="25" t="s">
        <v>55</v>
      </c>
      <c r="B34" s="23" t="s">
        <v>3</v>
      </c>
      <c r="C34" s="25"/>
      <c r="D34" s="38" t="s">
        <v>58</v>
      </c>
      <c r="E34" s="25" t="str">
        <f t="shared" si="2"/>
        <v>-</v>
      </c>
      <c r="H34" s="39"/>
    </row>
    <row r="35" spans="1:8" s="18" customFormat="1" ht="19.8" customHeight="1" x14ac:dyDescent="0.35">
      <c r="A35" s="25" t="s">
        <v>56</v>
      </c>
      <c r="B35" s="23" t="s">
        <v>3</v>
      </c>
      <c r="C35" s="25">
        <v>126</v>
      </c>
      <c r="D35" s="25">
        <f>C35</f>
        <v>126</v>
      </c>
      <c r="E35" s="25">
        <f t="shared" si="2"/>
        <v>126</v>
      </c>
    </row>
    <row r="36" spans="1:8" s="18" customFormat="1" ht="47.4" customHeight="1" x14ac:dyDescent="0.35">
      <c r="A36" s="31" t="s">
        <v>59</v>
      </c>
      <c r="B36" s="23" t="s">
        <v>3</v>
      </c>
      <c r="C36" s="24">
        <f>(117.7+5+82+81.2)</f>
        <v>285.89999999999998</v>
      </c>
      <c r="D36" s="24">
        <f>C36</f>
        <v>285.89999999999998</v>
      </c>
      <c r="E36" s="29">
        <f t="shared" si="2"/>
        <v>285.89999999999998</v>
      </c>
    </row>
    <row r="38" spans="1:8" x14ac:dyDescent="0.35">
      <c r="A38" s="17" t="s">
        <v>52</v>
      </c>
    </row>
    <row r="40" spans="1:8" x14ac:dyDescent="0.35">
      <c r="A40" s="17" t="s">
        <v>53</v>
      </c>
    </row>
  </sheetData>
  <mergeCells count="7">
    <mergeCell ref="A1:E1"/>
    <mergeCell ref="A2:E2"/>
    <mergeCell ref="A4:E4"/>
    <mergeCell ref="A5:E5"/>
    <mergeCell ref="A8:A9"/>
    <mergeCell ref="B8:B9"/>
    <mergeCell ref="C8:E8"/>
  </mergeCells>
  <pageMargins left="0.98425196850393704" right="0.39370078740157483" top="0.39370078740157483" bottom="0.3937007874015748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дошкольное</vt:lpstr>
      <vt:lpstr>среднее</vt:lpstr>
      <vt:lpstr>дополнительное образование</vt:lpstr>
      <vt:lpstr>ТиПО</vt:lpstr>
      <vt:lpstr>вузы</vt:lpstr>
      <vt:lpstr>среднее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2020-01-10T06:09:45Z</dcterms:modified>
</cp:coreProperties>
</file>