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300" windowWidth="19425" windowHeight="10725"/>
  </bookViews>
  <sheets>
    <sheet name="среднее" sheetId="2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/>
  <c r="D27"/>
  <c r="C27"/>
  <c r="C30"/>
  <c r="D30"/>
  <c r="E30"/>
  <c r="E16" l="1"/>
  <c r="E17"/>
  <c r="E19"/>
  <c r="E20"/>
  <c r="E22"/>
  <c r="E23"/>
  <c r="E25"/>
  <c r="E26"/>
  <c r="E10" s="1"/>
  <c r="E9" s="1"/>
  <c r="D26"/>
  <c r="D23" l="1"/>
  <c r="D20"/>
  <c r="D17"/>
  <c r="F14" l="1"/>
  <c r="C17"/>
  <c r="C23"/>
  <c r="C20"/>
  <c r="C14"/>
  <c r="D10" l="1"/>
  <c r="D9" s="1"/>
  <c r="D16"/>
  <c r="D19"/>
  <c r="D22"/>
  <c r="D25"/>
  <c r="C26" l="1"/>
  <c r="C12"/>
  <c r="F12" s="1"/>
  <c r="F28" l="1"/>
  <c r="F29"/>
  <c r="F30"/>
  <c r="F32"/>
  <c r="F27"/>
  <c r="C10" l="1"/>
  <c r="F26"/>
  <c r="F10" l="1"/>
  <c r="G17" l="1"/>
  <c r="C19" l="1"/>
  <c r="C22"/>
  <c r="C25"/>
  <c r="C16"/>
  <c r="C9" l="1"/>
  <c r="F9" s="1"/>
</calcChain>
</file>

<file path=xl/sharedStrings.xml><?xml version="1.0" encoding="utf-8"?>
<sst xmlns="http://schemas.openxmlformats.org/spreadsheetml/2006/main" count="163" uniqueCount="48">
  <si>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</si>
  <si>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</si>
  <si>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</si>
  <si>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</si>
  <si>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</si>
  <si>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</si>
  <si>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</si>
  <si>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</si>
  <si>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</si>
  <si>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</si>
  <si>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</si>
  <si>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</si>
  <si>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</si>
  <si>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</si>
  <si>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</si>
  <si>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</si>
  <si>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</si>
  <si>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</si>
  <si>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</si>
  <si>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</si>
  <si>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</si>
  <si>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</si>
  <si>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</si>
  <si>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</si>
  <si>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</si>
  <si>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</si>
  <si>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</si>
  <si>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</si>
  <si>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</si>
  <si>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</si>
  <si>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</si>
  <si>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</si>
  <si>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</si>
  <si>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</si>
  <si>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</si>
  <si>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ГУ "Средняя общеобразовательная школа №6 города Павлодара"</t>
  </si>
  <si>
    <t>Гл.бухгалтер_______________Карназина В.А.</t>
  </si>
  <si>
    <t>уточненый                   бюджет</t>
  </si>
  <si>
    <t>исполнение от годового плана, %</t>
  </si>
  <si>
    <r>
      <t xml:space="preserve">3.3. Прочий педагогический персонал 
</t>
    </r>
    <r>
      <rPr>
        <i/>
        <sz val="12"/>
        <color theme="1"/>
        <rFont val="Arial Narrow"/>
        <family val="2"/>
        <charset val="204"/>
      </rPr>
      <t>(педагог-психолог, социальный педагог, вожатый и др.)</t>
    </r>
  </si>
  <si>
    <r>
      <t xml:space="preserve">7. Затраты фонда всеобщего обязательного средн                                        </t>
    </r>
    <r>
      <rPr>
        <sz val="12"/>
        <color theme="1"/>
        <rFont val="Arial Narrow"/>
        <family val="2"/>
        <charset val="204"/>
      </rPr>
      <t>пришкольный лагерь)</t>
    </r>
  </si>
  <si>
    <r>
      <t xml:space="preserve">8. Прочие расходы 
</t>
    </r>
    <r>
      <rPr>
        <i/>
        <sz val="12"/>
        <color theme="1"/>
        <rFont val="Arial Narrow"/>
        <family val="2"/>
        <charset val="204"/>
      </rPr>
      <t>(командировки и служеб. разъеды, приобретение литературы,                                                        хозяйственных товаров , прочие работы, услуги и др.)</t>
    </r>
  </si>
  <si>
    <t>Плановый период 2020 год</t>
  </si>
  <si>
    <t>Директор ГУ  ______________ Калиаскарова С.Ж</t>
  </si>
  <si>
    <r>
      <t xml:space="preserve">6. Затраты фонда всеобщего обязательного средн                                          </t>
    </r>
    <r>
      <rPr>
        <sz val="12"/>
        <color theme="1"/>
        <rFont val="Arial Narrow"/>
        <family val="2"/>
        <charset val="204"/>
      </rPr>
      <t>(питание учащихся)  сп 163, 159 (028)</t>
    </r>
  </si>
  <si>
    <t>по состоянию на "01" апреля 2020г.</t>
  </si>
  <si>
    <t>план текущего периода 01.04.2020г.</t>
  </si>
  <si>
    <t>кассовое                         исполнение на 01.04.2020г.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</si>
</sst>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Border="1"/>
    <xf numFmtId="0" fontId="11" fillId="0" borderId="2" xfId="0" applyFont="1" applyBorder="1"/>
    <xf numFmtId="164" fontId="11" fillId="0" borderId="2" xfId="0" applyNumberFormat="1" applyFont="1" applyBorder="1"/>
    <xf numFmtId="2" fontId="11" fillId="0" borderId="2" xfId="0" applyNumberFormat="1" applyFont="1" applyBorder="1"/>
    <xf numFmtId="0" fontId="7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9" fillId="0" borderId="0" xfId="0" applyFont="1"/>
    <xf numFmtId="0" fontId="11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164" fontId="11" fillId="0" borderId="0" xfId="0" applyNumberFormat="1" applyFont="1" applyBorder="1"/>
    <xf numFmtId="0" fontId="12" fillId="0" borderId="0" xfId="0" applyFont="1"/>
    <xf numFmtId="164" fontId="7" fillId="0" borderId="2" xfId="0" applyNumberFormat="1" applyFont="1" applyBorder="1"/>
    <xf numFmtId="2" fontId="13" fillId="0" borderId="0" xfId="0" applyNumberFormat="1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topLeftCell="A7" workbookViewId="0">
      <selection activeCell="D10" sqref="D10"/>
    </sheetView>
  </sheetViews>
  <sheetFormatPr defaultColWidth="9.140625" defaultRowHeight="20.25"/>
  <cols>
    <col min="1" max="1" width="62.140625" style="2" customWidth="1"/>
    <col min="2" max="2" width="7.28515625" style="3" customWidth="1"/>
    <col min="3" max="3" width="10.28515625" style="2" customWidth="1"/>
    <col min="4" max="4" width="14.7109375" style="2" customWidth="1"/>
    <col min="5" max="5" width="14.28515625" style="2" customWidth="1"/>
    <col min="6" max="7" width="12" style="2" customWidth="1"/>
    <col min="8" max="8" width="12" style="2" bestFit="1" customWidth="1"/>
    <col min="9" max="16384" width="9.140625" style="2"/>
  </cols>
  <sheetData>
    <row r="1" spans="1:8">
      <c r="A1" s="36" t="s">
        <v>16</v>
      </c>
      <c r="B1" s="36"/>
      <c r="C1" s="36"/>
      <c r="D1" s="36"/>
      <c r="E1" s="36"/>
    </row>
    <row r="2" spans="1:8">
      <c r="A2" s="36" t="s">
        <v>45</v>
      </c>
      <c r="B2" s="36"/>
      <c r="C2" s="36"/>
      <c r="D2" s="36"/>
      <c r="E2" s="36"/>
    </row>
    <row r="3" spans="1:8">
      <c r="A3" s="37" t="s">
        <v>35</v>
      </c>
      <c r="B3" s="37"/>
      <c r="C3" s="37"/>
      <c r="D3" s="37"/>
      <c r="E3" s="37"/>
    </row>
    <row r="4" spans="1:8" ht="15.75" customHeight="1">
      <c r="A4" s="38" t="s">
        <v>18</v>
      </c>
      <c r="B4" s="38"/>
      <c r="C4" s="38"/>
      <c r="D4" s="38"/>
      <c r="E4" s="38"/>
    </row>
    <row r="5" spans="1:8">
      <c r="A5" s="15"/>
    </row>
    <row r="6" spans="1:8">
      <c r="A6" s="34" t="s">
        <v>34</v>
      </c>
      <c r="B6" s="35" t="s">
        <v>21</v>
      </c>
      <c r="C6" s="34" t="s">
        <v>42</v>
      </c>
      <c r="D6" s="34"/>
      <c r="E6" s="34"/>
      <c r="F6" s="34"/>
    </row>
    <row r="7" spans="1:8" ht="49.5">
      <c r="A7" s="34"/>
      <c r="B7" s="35"/>
      <c r="C7" s="18" t="s">
        <v>37</v>
      </c>
      <c r="D7" s="17" t="s">
        <v>46</v>
      </c>
      <c r="E7" s="18" t="s">
        <v>47</v>
      </c>
      <c r="F7" s="17" t="s">
        <v>38</v>
      </c>
    </row>
    <row r="8" spans="1:8">
      <c r="A8" s="21" t="s">
        <v>24</v>
      </c>
      <c r="B8" s="8" t="s">
        <v>10</v>
      </c>
      <c r="C8" s="21">
        <v>563</v>
      </c>
      <c r="D8" s="21">
        <v>563</v>
      </c>
      <c r="E8" s="21">
        <v>564</v>
      </c>
      <c r="F8" s="21"/>
    </row>
    <row r="9" spans="1:8" ht="25.5">
      <c r="A9" s="10" t="s">
        <v>27</v>
      </c>
      <c r="B9" s="8" t="s">
        <v>2</v>
      </c>
      <c r="C9" s="23">
        <f>C10/C8</f>
        <v>592.14724689165178</v>
      </c>
      <c r="D9" s="23">
        <f t="shared" ref="D9" si="0">D10/D8</f>
        <v>123.69134991119004</v>
      </c>
      <c r="E9" s="23">
        <f t="shared" ref="E9" si="1">E10/E8</f>
        <v>123.47203900709219</v>
      </c>
      <c r="F9" s="22">
        <f t="shared" ref="F9:F32" si="2">E9/C9*100</f>
        <v>20.851576977725021</v>
      </c>
    </row>
    <row r="10" spans="1:8" ht="25.5">
      <c r="A10" s="21" t="s">
        <v>11</v>
      </c>
      <c r="B10" s="8" t="s">
        <v>2</v>
      </c>
      <c r="C10" s="22">
        <f>C12+C26+C27+C28+C29+C30+C31+C32</f>
        <v>333378.89999999997</v>
      </c>
      <c r="D10" s="22">
        <f>D12+D26+D27+D28+D29+D30+D31+D32</f>
        <v>69638.23</v>
      </c>
      <c r="E10" s="22">
        <f>E12+E26+E27+E28+E29+E30+E31+E32</f>
        <v>69638.23</v>
      </c>
      <c r="F10" s="22">
        <f t="shared" si="2"/>
        <v>20.888613526530925</v>
      </c>
    </row>
    <row r="11" spans="1:8" ht="16.5" customHeight="1">
      <c r="A11" s="10" t="s">
        <v>0</v>
      </c>
      <c r="B11" s="11"/>
      <c r="C11" s="21"/>
      <c r="D11" s="21"/>
      <c r="E11" s="21"/>
      <c r="F11" s="22"/>
      <c r="G11" s="31"/>
      <c r="H11" s="31"/>
    </row>
    <row r="12" spans="1:8" ht="25.5">
      <c r="A12" s="21" t="s">
        <v>12</v>
      </c>
      <c r="B12" s="8" t="s">
        <v>2</v>
      </c>
      <c r="C12" s="21">
        <f>C14+C20+C23+C17</f>
        <v>224817.99999999997</v>
      </c>
      <c r="D12" s="21">
        <v>58284</v>
      </c>
      <c r="E12" s="21">
        <v>58284</v>
      </c>
      <c r="F12" s="22">
        <f t="shared" si="2"/>
        <v>25.924970420517933</v>
      </c>
    </row>
    <row r="13" spans="1:8" ht="16.5" customHeight="1">
      <c r="A13" s="10" t="s">
        <v>1</v>
      </c>
      <c r="B13" s="11"/>
      <c r="C13" s="21"/>
      <c r="D13" s="21"/>
      <c r="E13" s="21"/>
      <c r="F13" s="22"/>
    </row>
    <row r="14" spans="1:8" ht="25.5">
      <c r="A14" s="20" t="s">
        <v>13</v>
      </c>
      <c r="B14" s="8" t="s">
        <v>2</v>
      </c>
      <c r="C14" s="21">
        <f>954.5*12</f>
        <v>11454</v>
      </c>
      <c r="D14" s="21">
        <v>954.5</v>
      </c>
      <c r="E14" s="21">
        <v>954.5</v>
      </c>
      <c r="F14" s="22">
        <f t="shared" si="2"/>
        <v>8.3333333333333321</v>
      </c>
    </row>
    <row r="15" spans="1:8">
      <c r="A15" s="10" t="s">
        <v>4</v>
      </c>
      <c r="B15" s="13" t="s">
        <v>3</v>
      </c>
      <c r="C15" s="20">
        <v>7</v>
      </c>
      <c r="D15" s="20">
        <v>7</v>
      </c>
      <c r="E15" s="20">
        <v>7</v>
      </c>
      <c r="F15" s="22"/>
    </row>
    <row r="16" spans="1:8" ht="21.95" customHeight="1">
      <c r="A16" s="10" t="s">
        <v>30</v>
      </c>
      <c r="B16" s="8" t="s">
        <v>31</v>
      </c>
      <c r="C16" s="32">
        <f>C14/C15</f>
        <v>1636.2857142857142</v>
      </c>
      <c r="D16" s="32">
        <f>D14/D15</f>
        <v>136.35714285714286</v>
      </c>
      <c r="E16" s="32">
        <f>E14/E15</f>
        <v>136.35714285714286</v>
      </c>
      <c r="F16" s="22"/>
    </row>
    <row r="17" spans="1:8" ht="25.5">
      <c r="A17" s="20" t="s">
        <v>25</v>
      </c>
      <c r="B17" s="8" t="s">
        <v>2</v>
      </c>
      <c r="C17" s="21">
        <f>(16388.6*12)-8288.6</f>
        <v>188374.59999999998</v>
      </c>
      <c r="D17" s="21">
        <f>16388.6*2</f>
        <v>32777.199999999997</v>
      </c>
      <c r="E17" s="21">
        <f>16388.6*2</f>
        <v>32777.199999999997</v>
      </c>
      <c r="F17" s="22"/>
      <c r="G17" s="26">
        <f>C15+C18+C21+C24</f>
        <v>135.07999999999998</v>
      </c>
      <c r="H17" s="33">
        <v>19425.64</v>
      </c>
    </row>
    <row r="18" spans="1:8">
      <c r="A18" s="10" t="s">
        <v>4</v>
      </c>
      <c r="B18" s="13" t="s">
        <v>3</v>
      </c>
      <c r="C18" s="20">
        <v>95.92</v>
      </c>
      <c r="D18" s="20">
        <v>95.92</v>
      </c>
      <c r="E18" s="20">
        <v>96.92</v>
      </c>
      <c r="F18" s="22"/>
      <c r="G18" s="26"/>
    </row>
    <row r="19" spans="1:8" ht="21.95" customHeight="1">
      <c r="A19" s="10" t="s">
        <v>30</v>
      </c>
      <c r="B19" s="8" t="s">
        <v>31</v>
      </c>
      <c r="C19" s="32">
        <f>C17/C18</f>
        <v>1963.8719766472057</v>
      </c>
      <c r="D19" s="32">
        <f>D17/D18</f>
        <v>341.71392827356124</v>
      </c>
      <c r="E19" s="32">
        <f>E17/E18</f>
        <v>338.18819645068095</v>
      </c>
      <c r="F19" s="22"/>
    </row>
    <row r="20" spans="1:8" ht="32.25">
      <c r="A20" s="24" t="s">
        <v>39</v>
      </c>
      <c r="B20" s="8" t="s">
        <v>2</v>
      </c>
      <c r="C20" s="21">
        <f>((541.1+31.1)*1.25)*12</f>
        <v>8583</v>
      </c>
      <c r="D20" s="21">
        <f>((541.1+31.1)*1.25)*2</f>
        <v>1430.5</v>
      </c>
      <c r="E20" s="21">
        <f>((541.1+31.1)*1.25)*2</f>
        <v>1430.5</v>
      </c>
      <c r="F20" s="22"/>
    </row>
    <row r="21" spans="1:8">
      <c r="A21" s="10" t="s">
        <v>4</v>
      </c>
      <c r="B21" s="13" t="s">
        <v>3</v>
      </c>
      <c r="C21" s="20">
        <v>8.66</v>
      </c>
      <c r="D21" s="20">
        <v>9.2200000000000006</v>
      </c>
      <c r="E21" s="20">
        <v>10.220000000000001</v>
      </c>
      <c r="F21" s="22"/>
    </row>
    <row r="22" spans="1:8" ht="21.95" customHeight="1">
      <c r="A22" s="10" t="s">
        <v>30</v>
      </c>
      <c r="B22" s="8" t="s">
        <v>31</v>
      </c>
      <c r="C22" s="32">
        <f>C20/C21</f>
        <v>991.10854503464202</v>
      </c>
      <c r="D22" s="32">
        <f>D20/D21</f>
        <v>155.15184381778741</v>
      </c>
      <c r="E22" s="32">
        <f>E20/E21</f>
        <v>139.9706457925636</v>
      </c>
      <c r="F22" s="22"/>
    </row>
    <row r="23" spans="1:8" ht="25.5">
      <c r="A23" s="20" t="s">
        <v>26</v>
      </c>
      <c r="B23" s="8" t="s">
        <v>2</v>
      </c>
      <c r="C23" s="21">
        <f>1367.2*12</f>
        <v>16406.400000000001</v>
      </c>
      <c r="D23" s="21">
        <f>1367.2*2</f>
        <v>2734.4</v>
      </c>
      <c r="E23" s="21">
        <f>1367.2*2</f>
        <v>2734.4</v>
      </c>
      <c r="F23" s="22"/>
    </row>
    <row r="24" spans="1:8">
      <c r="A24" s="10" t="s">
        <v>4</v>
      </c>
      <c r="B24" s="13" t="s">
        <v>3</v>
      </c>
      <c r="C24" s="20">
        <v>23.5</v>
      </c>
      <c r="D24" s="20">
        <v>23.5</v>
      </c>
      <c r="E24" s="20">
        <v>24.5</v>
      </c>
      <c r="F24" s="22"/>
    </row>
    <row r="25" spans="1:8" ht="21.95" customHeight="1">
      <c r="A25" s="10" t="s">
        <v>30</v>
      </c>
      <c r="B25" s="8" t="s">
        <v>31</v>
      </c>
      <c r="C25" s="32">
        <f>C23/C24</f>
        <v>698.14468085106387</v>
      </c>
      <c r="D25" s="32">
        <f>D23/D24</f>
        <v>116.35744680851064</v>
      </c>
      <c r="E25" s="32">
        <f>E23/E24</f>
        <v>111.60816326530613</v>
      </c>
      <c r="F25" s="22"/>
    </row>
    <row r="26" spans="1:8" ht="25.5">
      <c r="A26" s="21" t="s">
        <v>5</v>
      </c>
      <c r="B26" s="8" t="s">
        <v>2</v>
      </c>
      <c r="C26" s="21">
        <f>2454+1431+909+9169+5349+3396</f>
        <v>22708</v>
      </c>
      <c r="D26" s="21">
        <f>503+292+186+1526+879.4+566</f>
        <v>3952.4</v>
      </c>
      <c r="E26" s="21">
        <f>503+292+186+1526+879.4+566</f>
        <v>3952.4</v>
      </c>
      <c r="F26" s="22">
        <f t="shared" si="2"/>
        <v>17.405319711115023</v>
      </c>
    </row>
    <row r="27" spans="1:8" ht="48">
      <c r="A27" s="25" t="s">
        <v>6</v>
      </c>
      <c r="B27" s="8" t="s">
        <v>2</v>
      </c>
      <c r="C27" s="21">
        <f>6750.9+927</f>
        <v>7677.9</v>
      </c>
      <c r="D27" s="21">
        <f>1815.9+87</f>
        <v>1902.9</v>
      </c>
      <c r="E27" s="21">
        <f>1815.9+87</f>
        <v>1902.9</v>
      </c>
      <c r="F27" s="22">
        <f t="shared" si="2"/>
        <v>24.784120657992421</v>
      </c>
    </row>
    <row r="28" spans="1:8" ht="25.5">
      <c r="A28" s="25" t="s">
        <v>7</v>
      </c>
      <c r="B28" s="8" t="s">
        <v>2</v>
      </c>
      <c r="C28" s="21">
        <v>456</v>
      </c>
      <c r="D28" s="21">
        <v>0</v>
      </c>
      <c r="E28" s="21">
        <v>0</v>
      </c>
      <c r="F28" s="22">
        <f t="shared" si="2"/>
        <v>0</v>
      </c>
    </row>
    <row r="29" spans="1:8" ht="32.25">
      <c r="A29" s="25" t="s">
        <v>8</v>
      </c>
      <c r="B29" s="8" t="s">
        <v>2</v>
      </c>
      <c r="C29" s="21">
        <v>49655</v>
      </c>
      <c r="D29" s="21">
        <v>595.03</v>
      </c>
      <c r="E29" s="21">
        <v>595.03</v>
      </c>
      <c r="F29" s="22">
        <f t="shared" si="2"/>
        <v>1.1983284664182863</v>
      </c>
    </row>
    <row r="30" spans="1:8" ht="36" customHeight="1">
      <c r="A30" s="25" t="s">
        <v>44</v>
      </c>
      <c r="B30" s="8" t="s">
        <v>2</v>
      </c>
      <c r="C30" s="21">
        <f>3699+12592</f>
        <v>16291</v>
      </c>
      <c r="D30" s="21">
        <f t="shared" ref="D30:E30" si="3">3497+1167</f>
        <v>4664</v>
      </c>
      <c r="E30" s="21">
        <f t="shared" si="3"/>
        <v>4664</v>
      </c>
      <c r="F30" s="22">
        <f t="shared" si="2"/>
        <v>28.629304523970291</v>
      </c>
    </row>
    <row r="31" spans="1:8" ht="36" customHeight="1">
      <c r="A31" s="25" t="s">
        <v>40</v>
      </c>
      <c r="B31" s="8" t="s">
        <v>2</v>
      </c>
      <c r="C31" s="21">
        <v>0</v>
      </c>
      <c r="D31" s="21">
        <v>0</v>
      </c>
      <c r="E31" s="21">
        <v>0</v>
      </c>
      <c r="F31" s="22">
        <v>0</v>
      </c>
    </row>
    <row r="32" spans="1:8" ht="52.5" customHeight="1">
      <c r="A32" s="25" t="s">
        <v>41</v>
      </c>
      <c r="B32" s="8" t="s">
        <v>2</v>
      </c>
      <c r="C32" s="21">
        <v>11773</v>
      </c>
      <c r="D32" s="21">
        <v>239.9</v>
      </c>
      <c r="E32" s="21">
        <v>239.9</v>
      </c>
      <c r="F32" s="22">
        <f t="shared" si="2"/>
        <v>2.0377134120445084</v>
      </c>
    </row>
    <row r="33" spans="1:6" ht="20.25" customHeight="1">
      <c r="A33" s="27"/>
      <c r="B33" s="28"/>
      <c r="C33" s="29"/>
      <c r="D33" s="29"/>
      <c r="E33" s="29"/>
      <c r="F33" s="30"/>
    </row>
    <row r="34" spans="1:6" ht="18" customHeight="1"/>
    <row r="35" spans="1:6" s="19" customFormat="1" ht="15.75">
      <c r="A35" s="19" t="s">
        <v>43</v>
      </c>
      <c r="B35" s="3"/>
    </row>
    <row r="36" spans="1:6" s="19" customFormat="1" ht="15.75">
      <c r="B36" s="3"/>
    </row>
    <row r="37" spans="1:6" s="19" customFormat="1" ht="15.75">
      <c r="A37" s="19" t="s">
        <v>36</v>
      </c>
      <c r="B37" s="3"/>
    </row>
    <row r="38" spans="1:6" s="19" customFormat="1" ht="15.75">
      <c r="B38" s="3"/>
    </row>
  </sheetData>
  <mergeCells count="7">
    <mergeCell ref="A6:A7"/>
    <mergeCell ref="B6:B7"/>
    <mergeCell ref="A1:E1"/>
    <mergeCell ref="A2:E2"/>
    <mergeCell ref="A3:E3"/>
    <mergeCell ref="A4:E4"/>
    <mergeCell ref="C6:F6"/>
  </mergeCells>
  <pageMargins left="0.51181102362204722" right="0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9" t="s">
        <v>16</v>
      </c>
      <c r="B1" s="39"/>
      <c r="C1" s="39"/>
      <c r="D1" s="39"/>
      <c r="E1" s="39"/>
    </row>
    <row r="2" spans="1:5">
      <c r="A2" s="39" t="s">
        <v>20</v>
      </c>
      <c r="B2" s="39"/>
      <c r="C2" s="39"/>
      <c r="D2" s="39"/>
      <c r="E2" s="39"/>
    </row>
    <row r="3" spans="1:5">
      <c r="A3" s="1"/>
    </row>
    <row r="4" spans="1:5">
      <c r="A4" s="40"/>
      <c r="B4" s="40"/>
      <c r="C4" s="40"/>
      <c r="D4" s="40"/>
      <c r="E4" s="40"/>
    </row>
    <row r="5" spans="1:5" ht="15.75" customHeight="1">
      <c r="A5" s="38" t="s">
        <v>18</v>
      </c>
      <c r="B5" s="38"/>
      <c r="C5" s="38"/>
      <c r="D5" s="38"/>
      <c r="E5" s="38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41" t="s">
        <v>33</v>
      </c>
      <c r="B9" s="42" t="s">
        <v>21</v>
      </c>
      <c r="C9" s="41" t="s">
        <v>17</v>
      </c>
      <c r="D9" s="41"/>
      <c r="E9" s="41"/>
    </row>
    <row r="10" spans="1:5" ht="40.5">
      <c r="A10" s="41"/>
      <c r="B10" s="42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30</v>
      </c>
      <c r="B19" s="8" t="s">
        <v>31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30</v>
      </c>
      <c r="B22" s="8" t="s">
        <v>31</v>
      </c>
      <c r="C22" s="9"/>
      <c r="D22" s="9"/>
      <c r="E22" s="9"/>
    </row>
    <row r="23" spans="1:5" ht="25.5" customHeight="1">
      <c r="A23" s="16" t="s">
        <v>29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30</v>
      </c>
      <c r="B25" s="8" t="s">
        <v>31</v>
      </c>
      <c r="C25" s="9"/>
      <c r="D25" s="9"/>
      <c r="E25" s="9"/>
    </row>
    <row r="26" spans="1:5" ht="25.5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30</v>
      </c>
      <c r="B28" s="8" t="s">
        <v>31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9" t="s">
        <v>16</v>
      </c>
      <c r="B1" s="39"/>
      <c r="C1" s="39"/>
      <c r="D1" s="39"/>
      <c r="E1" s="39"/>
    </row>
    <row r="2" spans="1:5">
      <c r="A2" s="39" t="s">
        <v>20</v>
      </c>
      <c r="B2" s="39"/>
      <c r="C2" s="39"/>
      <c r="D2" s="39"/>
      <c r="E2" s="39"/>
    </row>
    <row r="3" spans="1:5">
      <c r="A3" s="1"/>
    </row>
    <row r="4" spans="1:5">
      <c r="A4" s="40"/>
      <c r="B4" s="40"/>
      <c r="C4" s="40"/>
      <c r="D4" s="40"/>
      <c r="E4" s="40"/>
    </row>
    <row r="5" spans="1:5" ht="15.75" customHeight="1">
      <c r="A5" s="38" t="s">
        <v>18</v>
      </c>
      <c r="B5" s="38"/>
      <c r="C5" s="38"/>
      <c r="D5" s="38"/>
      <c r="E5" s="38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41" t="s">
        <v>32</v>
      </c>
      <c r="B9" s="42" t="s">
        <v>21</v>
      </c>
      <c r="C9" s="41" t="s">
        <v>17</v>
      </c>
      <c r="D9" s="41"/>
      <c r="E9" s="41"/>
    </row>
    <row r="10" spans="1:5" ht="40.5">
      <c r="A10" s="41"/>
      <c r="B10" s="42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30</v>
      </c>
      <c r="B19" s="8" t="s">
        <v>31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30</v>
      </c>
      <c r="B22" s="8" t="s">
        <v>31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30</v>
      </c>
      <c r="B25" s="8" t="s">
        <v>31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2020-06-01T10:55:28Z</dcterms:modified>
</cp:coreProperties>
</file>