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2" i="2"/>
  <c r="E11" i="2"/>
  <c r="C15" i="2"/>
  <c r="C22" i="1"/>
  <c r="C25" i="1"/>
  <c r="C19" i="1"/>
  <c r="C18" i="1"/>
  <c r="C19" i="2"/>
  <c r="C22" i="2"/>
  <c r="C25" i="2"/>
  <c r="C28" i="2"/>
  <c r="C27" i="2"/>
  <c r="D27" i="2"/>
  <c r="C26" i="2"/>
  <c r="D26" i="2"/>
  <c r="C23" i="2"/>
  <c r="D24" i="2"/>
  <c r="D23" i="2"/>
  <c r="C17" i="2"/>
  <c r="D17" i="2"/>
  <c r="D20" i="1"/>
  <c r="C20" i="1"/>
  <c r="C23" i="1"/>
  <c r="D23" i="1"/>
  <c r="D18" i="1"/>
  <c r="C17" i="1"/>
  <c r="D17" i="1"/>
  <c r="E23" i="2" l="1"/>
  <c r="D21" i="2"/>
  <c r="E21" i="2" s="1"/>
  <c r="D18" i="2"/>
  <c r="E17" i="2"/>
  <c r="D24" i="1"/>
  <c r="E24" i="1" s="1"/>
  <c r="D21" i="1"/>
  <c r="D22" i="1" s="1"/>
  <c r="E22" i="1" s="1"/>
  <c r="E18" i="1"/>
  <c r="E17" i="1"/>
  <c r="E16" i="1"/>
  <c r="E20" i="1"/>
  <c r="E23" i="1"/>
  <c r="E26" i="1"/>
  <c r="E27" i="1"/>
  <c r="E28" i="1"/>
  <c r="E29" i="1"/>
  <c r="E30" i="1"/>
  <c r="E33" i="2"/>
  <c r="E32" i="2"/>
  <c r="E31" i="2"/>
  <c r="E30" i="2"/>
  <c r="E29" i="2"/>
  <c r="E16" i="2"/>
  <c r="E21" i="1" l="1"/>
  <c r="D25" i="1"/>
  <c r="E25" i="1" s="1"/>
  <c r="D19" i="1"/>
  <c r="E19" i="1" s="1"/>
  <c r="D19" i="2"/>
  <c r="E19" i="2" s="1"/>
  <c r="E20" i="2"/>
  <c r="D15" i="2"/>
  <c r="D22" i="2"/>
  <c r="E22" i="2" s="1"/>
  <c r="E27" i="2"/>
  <c r="D28" i="2"/>
  <c r="E28" i="2" s="1"/>
  <c r="E24" i="2"/>
  <c r="D25" i="2"/>
  <c r="C15" i="1"/>
  <c r="D15" i="1"/>
  <c r="E26" i="2"/>
  <c r="D13" i="2" l="1"/>
  <c r="C13" i="1"/>
  <c r="C12" i="1" s="1"/>
  <c r="E15" i="1"/>
  <c r="D13" i="1"/>
  <c r="E15" i="2"/>
  <c r="E13" i="2" s="1"/>
  <c r="E12" i="2" s="1"/>
  <c r="E25" i="2"/>
  <c r="D12" i="2" l="1"/>
  <c r="E13" i="1"/>
  <c r="D12" i="1"/>
  <c r="E12" i="1" s="1"/>
</calcChain>
</file>

<file path=xl/sharedStrings.xml><?xml version="1.0" encoding="utf-8"?>
<sst xmlns="http://schemas.openxmlformats.org/spreadsheetml/2006/main" count="206" uniqueCount="44">
  <si>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</si>
  <si>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</si>
  <si>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</si>
  <si>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</si>
  <si>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</si>
  <si>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</si>
  <si>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</si>
  <si>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</si>
  <si>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</si>
  <si>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</si>
  <si>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</si>
  <si>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</si>
  <si>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</si>
  <si>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</si>
  <si>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</si>
  <si>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</si>
  <si>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</si>
  <si>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</si>
  <si>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</si>
  <si>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</si>
  <si>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</si>
  <si>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</si>
  <si>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</si>
  <si>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</si>
  <si>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</si>
  <si>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</si>
  <si>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</si>
  <si>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</si>
  <si>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</si>
  <si>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</si>
  <si>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</si>
  <si>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</si>
  <si>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</si>
  <si>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</si>
  <si>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</si>
  <si>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</si>
  <si>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</si>
  <si>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</si>
  <si>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</si>
  <si>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</si>
  <si>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</si>
  <si>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</si>
  <si>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по состоянию на "1" апреля 2020г.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</si>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</sst>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7" fillId="2" borderId="2" xfId="0" applyFont="1" applyFill="1" applyBorder="1"/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3" sqref="C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16384" width="9.140625" style="2"/>
  </cols>
  <sheetData>
    <row r="1" spans="1:5" x14ac:dyDescent="0.3">
      <c r="A1" s="23" t="s">
        <v>19</v>
      </c>
      <c r="B1" s="23"/>
      <c r="C1" s="23"/>
      <c r="D1" s="23"/>
      <c r="E1" s="23"/>
    </row>
    <row r="2" spans="1:5" x14ac:dyDescent="0.3">
      <c r="A2" s="23" t="s">
        <v>42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6" t="s">
        <v>41</v>
      </c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0</v>
      </c>
      <c r="B9" s="25" t="s">
        <v>24</v>
      </c>
      <c r="C9" s="24" t="s">
        <v>43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 x14ac:dyDescent="0.3">
      <c r="A12" s="12" t="s">
        <v>30</v>
      </c>
      <c r="B12" s="8" t="s">
        <v>3</v>
      </c>
      <c r="C12" s="18">
        <f>C13/C11</f>
        <v>245.73333333333332</v>
      </c>
      <c r="D12" s="18">
        <f>D13/D11</f>
        <v>51.083333333333336</v>
      </c>
      <c r="E12" s="18">
        <f>D12</f>
        <v>51.083333333333336</v>
      </c>
    </row>
    <row r="13" spans="1:5" ht="25.5" x14ac:dyDescent="0.3">
      <c r="A13" s="7" t="s">
        <v>12</v>
      </c>
      <c r="B13" s="8" t="s">
        <v>3</v>
      </c>
      <c r="C13" s="28">
        <f>C15+C26+C27+C28+C29+C30</f>
        <v>14744</v>
      </c>
      <c r="D13" s="28">
        <f>D15+D26+D27+D28+D29+D30</f>
        <v>3065</v>
      </c>
      <c r="E13" s="9">
        <f t="shared" ref="E13:E30" si="0">D13</f>
        <v>3065</v>
      </c>
    </row>
    <row r="14" spans="1:5" x14ac:dyDescent="0.3">
      <c r="A14" s="10" t="s">
        <v>1</v>
      </c>
      <c r="B14" s="11"/>
      <c r="C14" s="28"/>
      <c r="D14" s="28"/>
      <c r="E14" s="9"/>
    </row>
    <row r="15" spans="1:5" ht="25.5" x14ac:dyDescent="0.3">
      <c r="A15" s="7" t="s">
        <v>13</v>
      </c>
      <c r="B15" s="8" t="s">
        <v>3</v>
      </c>
      <c r="C15" s="28">
        <f>C17+C20+C23</f>
        <v>12022</v>
      </c>
      <c r="D15" s="28">
        <f>D17+D20+D23</f>
        <v>2734</v>
      </c>
      <c r="E15" s="9">
        <f t="shared" si="0"/>
        <v>2734</v>
      </c>
    </row>
    <row r="16" spans="1:5" x14ac:dyDescent="0.3">
      <c r="A16" s="10" t="s">
        <v>2</v>
      </c>
      <c r="B16" s="11"/>
      <c r="C16" s="9"/>
      <c r="D16" s="9"/>
      <c r="E16" s="9">
        <f t="shared" si="0"/>
        <v>0</v>
      </c>
    </row>
    <row r="17" spans="1:5" ht="25.5" x14ac:dyDescent="0.3">
      <c r="A17" s="9" t="s">
        <v>14</v>
      </c>
      <c r="B17" s="8" t="s">
        <v>3</v>
      </c>
      <c r="C17" s="9">
        <f>93.1*12</f>
        <v>1117.1999999999998</v>
      </c>
      <c r="D17" s="9">
        <f>93.1*3</f>
        <v>279.29999999999995</v>
      </c>
      <c r="E17" s="9">
        <f t="shared" si="0"/>
        <v>279.29999999999995</v>
      </c>
    </row>
    <row r="18" spans="1:5" x14ac:dyDescent="0.3">
      <c r="A18" s="12" t="s">
        <v>5</v>
      </c>
      <c r="B18" s="13" t="s">
        <v>4</v>
      </c>
      <c r="C18" s="9">
        <f>3*12</f>
        <v>36</v>
      </c>
      <c r="D18" s="9">
        <f>3*3</f>
        <v>9</v>
      </c>
      <c r="E18" s="9">
        <f t="shared" si="0"/>
        <v>9</v>
      </c>
    </row>
    <row r="19" spans="1:5" ht="21.95" customHeight="1" x14ac:dyDescent="0.3">
      <c r="A19" s="12" t="s">
        <v>35</v>
      </c>
      <c r="B19" s="8" t="s">
        <v>36</v>
      </c>
      <c r="C19" s="18">
        <f>C17/C18</f>
        <v>31.033333333333328</v>
      </c>
      <c r="D19" s="18">
        <f>D17/D18</f>
        <v>31.033333333333328</v>
      </c>
      <c r="E19" s="18">
        <f t="shared" si="0"/>
        <v>31.033333333333328</v>
      </c>
    </row>
    <row r="20" spans="1:5" ht="25.5" x14ac:dyDescent="0.3">
      <c r="A20" s="9" t="s">
        <v>16</v>
      </c>
      <c r="B20" s="8" t="s">
        <v>3</v>
      </c>
      <c r="C20" s="9">
        <f>621.4*12+1162</f>
        <v>8618.7999999999993</v>
      </c>
      <c r="D20" s="9">
        <f>621.4*3+154-135</f>
        <v>1883.1999999999998</v>
      </c>
      <c r="E20" s="9">
        <f t="shared" si="0"/>
        <v>1883.1999999999998</v>
      </c>
    </row>
    <row r="21" spans="1:5" x14ac:dyDescent="0.3">
      <c r="A21" s="12" t="s">
        <v>5</v>
      </c>
      <c r="B21" s="13" t="s">
        <v>4</v>
      </c>
      <c r="C21" s="9">
        <v>96</v>
      </c>
      <c r="D21" s="9">
        <f>8*3</f>
        <v>24</v>
      </c>
      <c r="E21" s="9">
        <f t="shared" si="0"/>
        <v>24</v>
      </c>
    </row>
    <row r="22" spans="1:5" ht="21.95" customHeight="1" x14ac:dyDescent="0.3">
      <c r="A22" s="12" t="s">
        <v>35</v>
      </c>
      <c r="B22" s="8" t="s">
        <v>36</v>
      </c>
      <c r="C22" s="18">
        <f>C20/C21</f>
        <v>89.779166666666654</v>
      </c>
      <c r="D22" s="18">
        <f>D20/D21</f>
        <v>78.466666666666654</v>
      </c>
      <c r="E22" s="18">
        <f t="shared" si="0"/>
        <v>78.466666666666654</v>
      </c>
    </row>
    <row r="23" spans="1:5" ht="25.5" x14ac:dyDescent="0.3">
      <c r="A23" s="9" t="s">
        <v>15</v>
      </c>
      <c r="B23" s="8" t="s">
        <v>3</v>
      </c>
      <c r="C23" s="9">
        <f>190.5*12</f>
        <v>2286</v>
      </c>
      <c r="D23" s="9">
        <f>190.5*3</f>
        <v>571.5</v>
      </c>
      <c r="E23" s="9">
        <f t="shared" si="0"/>
        <v>571.5</v>
      </c>
    </row>
    <row r="24" spans="1:5" x14ac:dyDescent="0.3">
      <c r="A24" s="12" t="s">
        <v>5</v>
      </c>
      <c r="B24" s="13" t="s">
        <v>4</v>
      </c>
      <c r="C24" s="9">
        <v>36</v>
      </c>
      <c r="D24" s="9">
        <f>3*3</f>
        <v>9</v>
      </c>
      <c r="E24" s="9">
        <f t="shared" si="0"/>
        <v>9</v>
      </c>
    </row>
    <row r="25" spans="1:5" ht="21.95" customHeight="1" x14ac:dyDescent="0.3">
      <c r="A25" s="12" t="s">
        <v>35</v>
      </c>
      <c r="B25" s="8" t="s">
        <v>36</v>
      </c>
      <c r="C25" s="9">
        <f>C23/C24</f>
        <v>63.5</v>
      </c>
      <c r="D25" s="9">
        <f>D23/D24</f>
        <v>63.5</v>
      </c>
      <c r="E25" s="9">
        <f t="shared" si="0"/>
        <v>63.5</v>
      </c>
    </row>
    <row r="26" spans="1:5" ht="25.5" x14ac:dyDescent="0.3">
      <c r="A26" s="7" t="s">
        <v>6</v>
      </c>
      <c r="B26" s="8" t="s">
        <v>3</v>
      </c>
      <c r="C26" s="9">
        <v>1205</v>
      </c>
      <c r="D26" s="9">
        <v>289</v>
      </c>
      <c r="E26" s="9">
        <f t="shared" si="0"/>
        <v>289</v>
      </c>
    </row>
    <row r="27" spans="1:5" ht="36.75" x14ac:dyDescent="0.3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 x14ac:dyDescent="0.3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 x14ac:dyDescent="0.3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 x14ac:dyDescent="0.3">
      <c r="A30" s="14" t="s">
        <v>10</v>
      </c>
      <c r="B30" s="8" t="s">
        <v>3</v>
      </c>
      <c r="C30" s="9">
        <v>1517</v>
      </c>
      <c r="D30" s="9">
        <v>42</v>
      </c>
      <c r="E30" s="9">
        <f t="shared" si="0"/>
        <v>42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13" sqref="F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6" width="12" style="2" customWidth="1"/>
    <col min="7" max="16384" width="9.140625" style="2"/>
  </cols>
  <sheetData>
    <row r="1" spans="1:6" x14ac:dyDescent="0.3">
      <c r="A1" s="23" t="s">
        <v>19</v>
      </c>
      <c r="B1" s="23"/>
      <c r="C1" s="23"/>
      <c r="D1" s="23"/>
      <c r="E1" s="23"/>
    </row>
    <row r="2" spans="1:6" x14ac:dyDescent="0.3">
      <c r="A2" s="23" t="s">
        <v>42</v>
      </c>
      <c r="B2" s="23"/>
      <c r="C2" s="23"/>
      <c r="D2" s="23"/>
      <c r="E2" s="23"/>
    </row>
    <row r="3" spans="1:6" x14ac:dyDescent="0.3">
      <c r="A3" s="1"/>
    </row>
    <row r="4" spans="1:6" x14ac:dyDescent="0.3">
      <c r="A4" s="26" t="s">
        <v>40</v>
      </c>
      <c r="B4" s="26"/>
      <c r="C4" s="26"/>
      <c r="D4" s="26"/>
      <c r="E4" s="26"/>
    </row>
    <row r="5" spans="1:6" ht="15.75" customHeight="1" x14ac:dyDescent="0.3">
      <c r="A5" s="27" t="s">
        <v>21</v>
      </c>
      <c r="B5" s="27"/>
      <c r="C5" s="27"/>
      <c r="D5" s="27"/>
      <c r="E5" s="27"/>
    </row>
    <row r="6" spans="1:6" x14ac:dyDescent="0.3">
      <c r="A6" s="4"/>
      <c r="C6" s="21"/>
      <c r="D6" s="21"/>
      <c r="E6" s="21"/>
      <c r="F6" s="20"/>
    </row>
    <row r="7" spans="1:6" x14ac:dyDescent="0.3">
      <c r="A7" s="15" t="s">
        <v>22</v>
      </c>
      <c r="C7" s="22"/>
      <c r="D7" s="22"/>
      <c r="E7" s="22"/>
    </row>
    <row r="8" spans="1:6" x14ac:dyDescent="0.3">
      <c r="A8" s="1"/>
      <c r="C8" s="22"/>
      <c r="D8" s="22"/>
      <c r="E8" s="22"/>
    </row>
    <row r="9" spans="1:6" x14ac:dyDescent="0.3">
      <c r="A9" s="24" t="s">
        <v>39</v>
      </c>
      <c r="B9" s="25" t="s">
        <v>24</v>
      </c>
      <c r="C9" s="24" t="s">
        <v>43</v>
      </c>
      <c r="D9" s="24"/>
      <c r="E9" s="24"/>
    </row>
    <row r="10" spans="1:6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6" x14ac:dyDescent="0.3">
      <c r="A11" s="7" t="s">
        <v>27</v>
      </c>
      <c r="B11" s="8" t="s">
        <v>11</v>
      </c>
      <c r="C11" s="17">
        <v>2110</v>
      </c>
      <c r="D11" s="17">
        <v>2110</v>
      </c>
      <c r="E11" s="17">
        <f>D11</f>
        <v>2110</v>
      </c>
    </row>
    <row r="12" spans="1:6" ht="25.5" x14ac:dyDescent="0.3">
      <c r="A12" s="12" t="s">
        <v>31</v>
      </c>
      <c r="B12" s="8" t="s">
        <v>3</v>
      </c>
      <c r="C12" s="19">
        <f t="shared" ref="C12:E12" si="0">C13/C11</f>
        <v>288.90142180094784</v>
      </c>
      <c r="D12" s="19">
        <f t="shared" si="0"/>
        <v>71.941232227488157</v>
      </c>
      <c r="E12" s="18">
        <f t="shared" si="0"/>
        <v>71.941232227488157</v>
      </c>
    </row>
    <row r="13" spans="1:6" ht="25.5" x14ac:dyDescent="0.3">
      <c r="A13" s="7" t="s">
        <v>12</v>
      </c>
      <c r="B13" s="8" t="s">
        <v>3</v>
      </c>
      <c r="C13" s="9">
        <f>C15+C29+C30+C31+C32+C33</f>
        <v>609582</v>
      </c>
      <c r="D13" s="9">
        <f>D15+D29+D30+D31+D32+D33</f>
        <v>151796</v>
      </c>
      <c r="E13" s="9">
        <f t="shared" ref="E13" si="1">E15+E29+E30+E31+E32+E33</f>
        <v>151796</v>
      </c>
      <c r="F13" s="20"/>
    </row>
    <row r="14" spans="1:6" x14ac:dyDescent="0.3">
      <c r="A14" s="10" t="s">
        <v>1</v>
      </c>
      <c r="B14" s="11"/>
      <c r="C14" s="9"/>
      <c r="D14" s="9"/>
      <c r="E14" s="9"/>
    </row>
    <row r="15" spans="1:6" ht="25.5" x14ac:dyDescent="0.3">
      <c r="A15" s="7" t="s">
        <v>13</v>
      </c>
      <c r="B15" s="8" t="s">
        <v>3</v>
      </c>
      <c r="C15" s="9">
        <f>C17+C20+C23+C26</f>
        <v>482024</v>
      </c>
      <c r="D15" s="9">
        <f t="shared" ref="C15:E15" si="2">D17+D20+D23+D26</f>
        <v>120021.2</v>
      </c>
      <c r="E15" s="9">
        <f t="shared" si="2"/>
        <v>120021.2</v>
      </c>
      <c r="F15" s="31"/>
    </row>
    <row r="16" spans="1:6" x14ac:dyDescent="0.3">
      <c r="A16" s="10" t="s">
        <v>2</v>
      </c>
      <c r="B16" s="11"/>
      <c r="C16" s="9"/>
      <c r="D16" s="9"/>
      <c r="E16" s="9">
        <f>D16</f>
        <v>0</v>
      </c>
    </row>
    <row r="17" spans="1:5" ht="25.5" x14ac:dyDescent="0.3">
      <c r="A17" s="9" t="s">
        <v>14</v>
      </c>
      <c r="B17" s="8" t="s">
        <v>3</v>
      </c>
      <c r="C17" s="28">
        <f>1303*12</f>
        <v>15636</v>
      </c>
      <c r="D17" s="28">
        <f>1303*3</f>
        <v>3909</v>
      </c>
      <c r="E17" s="9">
        <f t="shared" ref="E17:E33" si="3">D17</f>
        <v>3909</v>
      </c>
    </row>
    <row r="18" spans="1:5" x14ac:dyDescent="0.3">
      <c r="A18" s="12" t="s">
        <v>5</v>
      </c>
      <c r="B18" s="13" t="s">
        <v>4</v>
      </c>
      <c r="C18" s="28">
        <v>132</v>
      </c>
      <c r="D18" s="28">
        <f>11*3</f>
        <v>33</v>
      </c>
      <c r="E18" s="9">
        <v>11</v>
      </c>
    </row>
    <row r="19" spans="1:5" ht="21.95" customHeight="1" x14ac:dyDescent="0.3">
      <c r="A19" s="12" t="s">
        <v>35</v>
      </c>
      <c r="B19" s="8" t="s">
        <v>36</v>
      </c>
      <c r="C19" s="29">
        <f>C17/C18</f>
        <v>118.45454545454545</v>
      </c>
      <c r="D19" s="29">
        <f>D17/D18</f>
        <v>118.45454545454545</v>
      </c>
      <c r="E19" s="18">
        <f t="shared" si="3"/>
        <v>118.45454545454545</v>
      </c>
    </row>
    <row r="20" spans="1:5" ht="25.5" x14ac:dyDescent="0.3">
      <c r="A20" s="9" t="s">
        <v>28</v>
      </c>
      <c r="B20" s="8" t="s">
        <v>3</v>
      </c>
      <c r="C20" s="30">
        <v>410427.2</v>
      </c>
      <c r="D20" s="30">
        <v>102122</v>
      </c>
      <c r="E20" s="9">
        <f t="shared" si="3"/>
        <v>102122</v>
      </c>
    </row>
    <row r="21" spans="1:5" x14ac:dyDescent="0.3">
      <c r="A21" s="12" t="s">
        <v>5</v>
      </c>
      <c r="B21" s="13" t="s">
        <v>4</v>
      </c>
      <c r="C21" s="28">
        <v>1716</v>
      </c>
      <c r="D21" s="28">
        <f>143*3</f>
        <v>429</v>
      </c>
      <c r="E21" s="9">
        <f t="shared" si="3"/>
        <v>429</v>
      </c>
    </row>
    <row r="22" spans="1:5" ht="21.95" customHeight="1" x14ac:dyDescent="0.3">
      <c r="A22" s="12" t="s">
        <v>35</v>
      </c>
      <c r="B22" s="8" t="s">
        <v>36</v>
      </c>
      <c r="C22" s="29">
        <f>C20/C21</f>
        <v>239.17668997668997</v>
      </c>
      <c r="D22" s="29">
        <f>D20/D21</f>
        <v>238.04662004662003</v>
      </c>
      <c r="E22" s="18">
        <f t="shared" si="3"/>
        <v>238.04662004662003</v>
      </c>
    </row>
    <row r="23" spans="1:5" ht="39" x14ac:dyDescent="0.3">
      <c r="A23" s="16" t="s">
        <v>33</v>
      </c>
      <c r="B23" s="8" t="s">
        <v>3</v>
      </c>
      <c r="C23" s="28">
        <f>1683*12</f>
        <v>20196</v>
      </c>
      <c r="D23" s="28">
        <f>1683*3</f>
        <v>5049</v>
      </c>
      <c r="E23" s="9">
        <f t="shared" si="3"/>
        <v>5049</v>
      </c>
    </row>
    <row r="24" spans="1:5" x14ac:dyDescent="0.3">
      <c r="A24" s="12" t="s">
        <v>5</v>
      </c>
      <c r="B24" s="13" t="s">
        <v>4</v>
      </c>
      <c r="C24" s="9">
        <v>504</v>
      </c>
      <c r="D24" s="9">
        <f>45*3</f>
        <v>135</v>
      </c>
      <c r="E24" s="9">
        <f t="shared" si="3"/>
        <v>135</v>
      </c>
    </row>
    <row r="25" spans="1:5" ht="21.95" customHeight="1" x14ac:dyDescent="0.3">
      <c r="A25" s="12" t="s">
        <v>35</v>
      </c>
      <c r="B25" s="8" t="s">
        <v>36</v>
      </c>
      <c r="C25" s="18">
        <f>C23/C24</f>
        <v>40.071428571428569</v>
      </c>
      <c r="D25" s="18">
        <f>D23/D24</f>
        <v>37.4</v>
      </c>
      <c r="E25" s="18">
        <f t="shared" si="3"/>
        <v>37.4</v>
      </c>
    </row>
    <row r="26" spans="1:5" ht="25.5" x14ac:dyDescent="0.3">
      <c r="A26" s="9" t="s">
        <v>29</v>
      </c>
      <c r="B26" s="8" t="s">
        <v>3</v>
      </c>
      <c r="C26" s="9">
        <f>2980.4*12</f>
        <v>35764.800000000003</v>
      </c>
      <c r="D26" s="9">
        <f>2980.4*3</f>
        <v>8941.2000000000007</v>
      </c>
      <c r="E26" s="9">
        <f t="shared" si="3"/>
        <v>8941.2000000000007</v>
      </c>
    </row>
    <row r="27" spans="1:5" x14ac:dyDescent="0.3">
      <c r="A27" s="12" t="s">
        <v>5</v>
      </c>
      <c r="B27" s="13" t="s">
        <v>4</v>
      </c>
      <c r="C27" s="9">
        <f>46*12</f>
        <v>552</v>
      </c>
      <c r="D27" s="9">
        <f>46*3</f>
        <v>138</v>
      </c>
      <c r="E27" s="9">
        <f t="shared" si="3"/>
        <v>138</v>
      </c>
    </row>
    <row r="28" spans="1:5" ht="21.95" customHeight="1" x14ac:dyDescent="0.3">
      <c r="A28" s="12" t="s">
        <v>35</v>
      </c>
      <c r="B28" s="8" t="s">
        <v>36</v>
      </c>
      <c r="C28" s="18">
        <f>C26/C27</f>
        <v>64.791304347826099</v>
      </c>
      <c r="D28" s="18">
        <f>D26/D27</f>
        <v>64.791304347826099</v>
      </c>
      <c r="E28" s="18">
        <f t="shared" si="3"/>
        <v>64.791304347826099</v>
      </c>
    </row>
    <row r="29" spans="1:5" ht="25.5" x14ac:dyDescent="0.3">
      <c r="A29" s="7" t="s">
        <v>6</v>
      </c>
      <c r="B29" s="8" t="s">
        <v>3</v>
      </c>
      <c r="C29" s="9">
        <v>48136.5</v>
      </c>
      <c r="D29" s="9">
        <v>12261</v>
      </c>
      <c r="E29" s="9">
        <f t="shared" si="3"/>
        <v>12261</v>
      </c>
    </row>
    <row r="30" spans="1:5" ht="36.75" x14ac:dyDescent="0.3">
      <c r="A30" s="14" t="s">
        <v>7</v>
      </c>
      <c r="B30" s="8" t="s">
        <v>3</v>
      </c>
      <c r="C30" s="9">
        <v>13697</v>
      </c>
      <c r="D30" s="9">
        <v>4923</v>
      </c>
      <c r="E30" s="9">
        <f t="shared" si="3"/>
        <v>4923</v>
      </c>
    </row>
    <row r="31" spans="1:5" ht="25.5" x14ac:dyDescent="0.3">
      <c r="A31" s="14" t="s">
        <v>8</v>
      </c>
      <c r="B31" s="8" t="s">
        <v>3</v>
      </c>
      <c r="C31" s="9">
        <v>0</v>
      </c>
      <c r="D31" s="9">
        <v>0</v>
      </c>
      <c r="E31" s="9">
        <f t="shared" si="3"/>
        <v>0</v>
      </c>
    </row>
    <row r="32" spans="1:5" ht="36.75" x14ac:dyDescent="0.3">
      <c r="A32" s="14" t="s">
        <v>9</v>
      </c>
      <c r="B32" s="8" t="s">
        <v>3</v>
      </c>
      <c r="C32" s="9">
        <v>7390</v>
      </c>
      <c r="D32" s="9">
        <v>0</v>
      </c>
      <c r="E32" s="9">
        <f t="shared" si="3"/>
        <v>0</v>
      </c>
    </row>
    <row r="33" spans="1:5" ht="38.25" customHeight="1" x14ac:dyDescent="0.3">
      <c r="A33" s="14" t="s">
        <v>10</v>
      </c>
      <c r="B33" s="8" t="s">
        <v>3</v>
      </c>
      <c r="C33" s="9">
        <v>58334.5</v>
      </c>
      <c r="D33" s="9">
        <v>14590.8</v>
      </c>
      <c r="E33" s="9">
        <f t="shared" si="3"/>
        <v>14590.8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19</v>
      </c>
      <c r="B1" s="23"/>
      <c r="C1" s="23"/>
      <c r="D1" s="23"/>
      <c r="E1" s="23"/>
    </row>
    <row r="2" spans="1:5" x14ac:dyDescent="0.3">
      <c r="A2" s="23" t="s">
        <v>23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38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35</v>
      </c>
      <c r="B19" s="8" t="s">
        <v>36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35</v>
      </c>
      <c r="B22" s="8" t="s">
        <v>36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35</v>
      </c>
      <c r="B25" s="8" t="s">
        <v>36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35</v>
      </c>
      <c r="B28" s="8" t="s">
        <v>36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19</v>
      </c>
      <c r="B1" s="23"/>
      <c r="C1" s="23"/>
      <c r="D1" s="23"/>
      <c r="E1" s="23"/>
    </row>
    <row r="2" spans="1:5" x14ac:dyDescent="0.3">
      <c r="A2" s="23" t="s">
        <v>23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37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35</v>
      </c>
      <c r="B19" s="8" t="s">
        <v>36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35</v>
      </c>
      <c r="B22" s="8" t="s">
        <v>36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35</v>
      </c>
      <c r="B25" s="8" t="s">
        <v>36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2020-06-01T11:48:52Z</dcterms:modified>
</cp:coreProperties>
</file>