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81" i="1"/>
  <c r="W103" s="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80"/>
  <c r="W77"/>
  <c r="W76"/>
  <c r="W62"/>
  <c r="W75" s="1"/>
  <c r="W63"/>
  <c r="W64"/>
  <c r="W65"/>
  <c r="W66"/>
  <c r="W67"/>
  <c r="W68"/>
  <c r="W69"/>
  <c r="W70"/>
  <c r="W71"/>
  <c r="W72"/>
  <c r="W73"/>
  <c r="W74"/>
  <c r="W61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30"/>
  <c r="W20"/>
  <c r="W16"/>
  <c r="W17"/>
  <c r="W18"/>
  <c r="W19"/>
  <c r="W21"/>
  <c r="W22"/>
  <c r="W23"/>
  <c r="W24"/>
  <c r="W25"/>
  <c r="W26"/>
  <c r="W27"/>
  <c r="W28"/>
  <c r="W29"/>
  <c r="W15"/>
  <c r="W14"/>
  <c r="W12"/>
  <c r="W11"/>
  <c r="T11"/>
  <c r="T12"/>
  <c r="W10"/>
  <c r="T10"/>
  <c r="P10"/>
  <c r="W78" l="1"/>
  <c r="W60"/>
  <c r="W13"/>
  <c r="W104" l="1"/>
</calcChain>
</file>

<file path=xl/sharedStrings.xml><?xml version="1.0" encoding="utf-8"?>
<sst xmlns="http://schemas.openxmlformats.org/spreadsheetml/2006/main" count="573" uniqueCount="224">
  <si>
    <t>по ГККП Ясли-сад  № 121____ г.Павлодара</t>
  </si>
  <si>
    <t xml:space="preserve"> </t>
  </si>
  <si>
    <t>№ п/п</t>
  </si>
  <si>
    <t>Ф.И.О.</t>
  </si>
  <si>
    <t>Должность</t>
  </si>
  <si>
    <t>Образование</t>
  </si>
  <si>
    <t>Стаж работы по специальности (лет,мес,дней) на 01.09.2015г.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</si>
  <si>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</si>
  <si>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</si>
  <si>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</si>
  <si>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</si>
  <si>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</si>
  <si>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</si>
  <si>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</si>
  <si>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</si>
  <si>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</si>
  <si>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</si>
  <si>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</si>
  <si>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</si>
  <si>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</si>
  <si>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</si>
  <si>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</si>
  <si>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</si>
  <si>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Коцур Е.Г.</t>
  </si>
  <si>
    <t>Заведующая</t>
  </si>
  <si>
    <t>высш</t>
  </si>
  <si>
    <t>свыше 25</t>
  </si>
  <si>
    <t>А</t>
  </si>
  <si>
    <t>А1</t>
  </si>
  <si>
    <t>3,-1</t>
  </si>
  <si>
    <t>Черкашина Л.Н.</t>
  </si>
  <si>
    <t>Заведующий хозяйством</t>
  </si>
  <si>
    <t>ср.спец</t>
  </si>
  <si>
    <t>с 20-25</t>
  </si>
  <si>
    <t>С</t>
  </si>
  <si>
    <t>Зобова Е.В.</t>
  </si>
  <si>
    <t>Бухгалтер</t>
  </si>
  <si>
    <t>Машрапова К.Б.</t>
  </si>
  <si>
    <t>Учитель каз.языка</t>
  </si>
  <si>
    <t>В</t>
  </si>
  <si>
    <t>В2</t>
  </si>
  <si>
    <t>Оразханова С.С.</t>
  </si>
  <si>
    <t>с 16-20</t>
  </si>
  <si>
    <t>Буланович Г.Ф.</t>
  </si>
  <si>
    <t>Учитель русского языка</t>
  </si>
  <si>
    <t>Тючкалова Н.Н.</t>
  </si>
  <si>
    <t>Музыкальный руководитель</t>
  </si>
  <si>
    <t>В4</t>
  </si>
  <si>
    <t>Гриценко О.А.</t>
  </si>
  <si>
    <t>высшее</t>
  </si>
  <si>
    <t>с 7- 10</t>
  </si>
  <si>
    <t>В3</t>
  </si>
  <si>
    <t>Айтенова А.Е.</t>
  </si>
  <si>
    <t>с 0-1</t>
  </si>
  <si>
    <t>Шолахова М.К-О.</t>
  </si>
  <si>
    <t>Логопед</t>
  </si>
  <si>
    <t>с 7-10</t>
  </si>
  <si>
    <t>Плюта Е.Е.</t>
  </si>
  <si>
    <t>Методист</t>
  </si>
  <si>
    <t>Мырзаханова Г.Р.</t>
  </si>
  <si>
    <t>Хижняк Ю.Н.</t>
  </si>
  <si>
    <t>Медицинская сестра</t>
  </si>
  <si>
    <t>Диетсестра</t>
  </si>
  <si>
    <t>Мед. Сестра бассейна</t>
  </si>
  <si>
    <t>Кенжибаева Л.Е.</t>
  </si>
  <si>
    <t>с 1- 2</t>
  </si>
  <si>
    <t>4z</t>
  </si>
  <si>
    <t>Переводчик</t>
  </si>
  <si>
    <t>с 5-7</t>
  </si>
  <si>
    <t>с 3-5</t>
  </si>
  <si>
    <t>Иинструктор по плаванию</t>
  </si>
  <si>
    <t>с 2-3</t>
  </si>
  <si>
    <t>Шафиева З.Р.</t>
  </si>
  <si>
    <t>Иинструктор по физ.культуре</t>
  </si>
  <si>
    <t>с 13-16</t>
  </si>
  <si>
    <t>вакансия 0</t>
  </si>
  <si>
    <t>Воспитатель</t>
  </si>
  <si>
    <t>Баблюк Е.Н.</t>
  </si>
  <si>
    <t xml:space="preserve">в </t>
  </si>
  <si>
    <t>Монзикова Н.А.</t>
  </si>
  <si>
    <t>Простосердова И.В.</t>
  </si>
  <si>
    <t>Рахимбаева С.Р.</t>
  </si>
  <si>
    <t>Бекешева С.В.</t>
  </si>
  <si>
    <t>Нетаева А.Ж.</t>
  </si>
  <si>
    <t>Мугдинова Р.Б.</t>
  </si>
  <si>
    <t>вакансия</t>
  </si>
  <si>
    <t>Какимова Ж.Б</t>
  </si>
  <si>
    <t>с 10-13</t>
  </si>
  <si>
    <t>Коверко И.</t>
  </si>
  <si>
    <t>с 3 - 5</t>
  </si>
  <si>
    <t>Галимова К.В.</t>
  </si>
  <si>
    <t>Родионова М.И.</t>
  </si>
  <si>
    <t>Лютова Т.Н.</t>
  </si>
  <si>
    <t>Нуржанова Н.Т.</t>
  </si>
  <si>
    <t>Целух Л.Б.</t>
  </si>
  <si>
    <t>Жусуппаева Ж.Б.</t>
  </si>
  <si>
    <t>до года</t>
  </si>
  <si>
    <t>Карагасекова Т.Ж.</t>
  </si>
  <si>
    <t>Мавлютова Т.В.</t>
  </si>
  <si>
    <t>Какашина А.К.</t>
  </si>
  <si>
    <t>Катунина  Э.С.</t>
  </si>
  <si>
    <t>Белоусова А.С.</t>
  </si>
  <si>
    <t>с 1 -2</t>
  </si>
  <si>
    <t>Каирбаева Р.А.</t>
  </si>
  <si>
    <t>Абдраххманова Г.С.</t>
  </si>
  <si>
    <t xml:space="preserve">Пом.воспитателя </t>
  </si>
  <si>
    <t>с 5 - 7</t>
  </si>
  <si>
    <t>D</t>
  </si>
  <si>
    <t>Рахимбаева К.Р.</t>
  </si>
  <si>
    <t>Пом.воспитателя</t>
  </si>
  <si>
    <t>Сушинская Ю.Ю.</t>
  </si>
  <si>
    <t>Хлыстун С.В.</t>
  </si>
  <si>
    <t>Кинжибаева К.К.</t>
  </si>
  <si>
    <t>Савкина Л.Ю.</t>
  </si>
  <si>
    <t>Веснина Л.М.</t>
  </si>
  <si>
    <t>Тураева Н.Б</t>
  </si>
  <si>
    <t>Николаева О.Н.</t>
  </si>
  <si>
    <t>Кадученко Л.И.</t>
  </si>
  <si>
    <t>Верещагина Ю.С.</t>
  </si>
  <si>
    <t>Насонова Е.О.</t>
  </si>
  <si>
    <t>Рубан О.Н.</t>
  </si>
  <si>
    <t>Ковалев А.В.</t>
  </si>
  <si>
    <t>Спец. по обслуж.компьют.техн</t>
  </si>
  <si>
    <t>ваканнсия</t>
  </si>
  <si>
    <t>Секретарь</t>
  </si>
  <si>
    <t>ИТОГО ПО ОП</t>
  </si>
  <si>
    <t>Хамитова К.А.</t>
  </si>
  <si>
    <t>повар</t>
  </si>
  <si>
    <t>Поволоцкая А.Ю.</t>
  </si>
  <si>
    <t>Репина Т.М.</t>
  </si>
  <si>
    <t xml:space="preserve"> Шеф повар</t>
  </si>
  <si>
    <t>Кусаинова Д.К.</t>
  </si>
  <si>
    <t>Подсобный рабочий</t>
  </si>
  <si>
    <t>Кладовщик</t>
  </si>
  <si>
    <t>Кравченко А.О.</t>
  </si>
  <si>
    <t>Гетманская Л.В.</t>
  </si>
  <si>
    <t>Кастелянша</t>
  </si>
  <si>
    <t>Швея</t>
  </si>
  <si>
    <t>Рамазанова Х.З.</t>
  </si>
  <si>
    <t>Оператор стиральных машин</t>
  </si>
  <si>
    <t>Тасбулатова М.К.</t>
  </si>
  <si>
    <t>Каланжова В.Н.</t>
  </si>
  <si>
    <t>Уборщик служебных помещений</t>
  </si>
  <si>
    <t>Капдученко Л.И.</t>
  </si>
  <si>
    <t>Мустапенов А.К.</t>
  </si>
  <si>
    <t>Рабочий по обслуживанию здания</t>
  </si>
  <si>
    <t>Пацук Л.Ф.</t>
  </si>
  <si>
    <t>Плотнтк</t>
  </si>
  <si>
    <t>Черкашин А.Г.</t>
  </si>
  <si>
    <t>Слесарь-сантехник</t>
  </si>
  <si>
    <t>Панаэтов И.В.</t>
  </si>
  <si>
    <t>Электромонтер</t>
  </si>
  <si>
    <t>Нургалиева А.С.</t>
  </si>
  <si>
    <t>сторож</t>
  </si>
  <si>
    <t>Починок Ф.Ф.</t>
  </si>
  <si>
    <t>Ткачук С.Н.</t>
  </si>
  <si>
    <t>Мустапенов А.</t>
  </si>
  <si>
    <t>Дворник</t>
  </si>
  <si>
    <t>ИТОГО ПО МОП</t>
  </si>
  <si>
    <t>ВСЕГО ПО АУП,УВП,МОП</t>
  </si>
  <si>
    <t>Руководитель</t>
  </si>
  <si>
    <t>(подпись)</t>
  </si>
  <si>
    <t>(расшифровка подписи)</t>
  </si>
  <si>
    <t xml:space="preserve">Расчеты к штатному расписанию на 1  января  2021 года </t>
  </si>
  <si>
    <t>29г 5м</t>
  </si>
  <si>
    <t>21 л11м</t>
  </si>
  <si>
    <t>32 л 10 м</t>
  </si>
  <si>
    <t>46 г 0м</t>
  </si>
  <si>
    <t>18г 9м 23д</t>
  </si>
  <si>
    <t>29г 4м 2дн</t>
  </si>
  <si>
    <t>42л 3 м</t>
  </si>
  <si>
    <t>8г 4м 1 д</t>
  </si>
  <si>
    <t>1г 4 м</t>
  </si>
  <si>
    <t>8г 1 м.</t>
  </si>
  <si>
    <t>16л 10м17дн</t>
  </si>
  <si>
    <t>17 л 6 м</t>
  </si>
  <si>
    <t>17 л 5 м</t>
  </si>
  <si>
    <t>2 г 2 м</t>
  </si>
  <si>
    <t>6г 7м12д</t>
  </si>
  <si>
    <t>4 г 4 м</t>
  </si>
  <si>
    <t>3 г 3м16дн</t>
  </si>
  <si>
    <t>13л 5м11д</t>
  </si>
  <si>
    <t>6 г 4м28дн</t>
  </si>
  <si>
    <t>33л 4 м</t>
  </si>
  <si>
    <t>32л 7м</t>
  </si>
  <si>
    <t>27л4 м 22д</t>
  </si>
  <si>
    <t>17л 6м</t>
  </si>
  <si>
    <t>20л 5 м</t>
  </si>
  <si>
    <t>20л 4 м</t>
  </si>
  <si>
    <t>19л 2м 28дн</t>
  </si>
  <si>
    <t>18л 4 м 21д</t>
  </si>
  <si>
    <t>15 л.11м26д</t>
  </si>
  <si>
    <t>12л 4 м 8д</t>
  </si>
  <si>
    <t xml:space="preserve"> 3г 8 м 15дн</t>
  </si>
  <si>
    <t>8л 2м27дн</t>
  </si>
  <si>
    <t>17л 1м</t>
  </si>
  <si>
    <t>3г 6 мес</t>
  </si>
  <si>
    <t>24л 8м</t>
  </si>
  <si>
    <t>24 л 8м</t>
  </si>
  <si>
    <t>1г 3м.8дн</t>
  </si>
  <si>
    <t>Некрытова А.В.</t>
  </si>
  <si>
    <t>7 л.3 м 11 дн</t>
  </si>
  <si>
    <t>16л 2м</t>
  </si>
  <si>
    <t>6г 4м28дн</t>
  </si>
  <si>
    <t>6г.7м</t>
  </si>
  <si>
    <t>1 г 3м 23дн</t>
  </si>
  <si>
    <t>1г 7 м 13 дн</t>
  </si>
  <si>
    <t>1 г 5м</t>
  </si>
  <si>
    <t>5г 6м 22дн</t>
  </si>
  <si>
    <t>19л 0м 5дн</t>
  </si>
  <si>
    <t>22л 1 м</t>
  </si>
  <si>
    <t>21л 1м</t>
  </si>
  <si>
    <t>18л 11м7д</t>
  </si>
  <si>
    <t>10г.0м18дн</t>
  </si>
  <si>
    <t>5 г 9м 25дн</t>
  </si>
  <si>
    <t>4г 4м 7 дн</t>
  </si>
  <si>
    <t>1г 5 м 9дн</t>
  </si>
  <si>
    <t>2 г8 м 22дня</t>
  </si>
  <si>
    <t>3г4 м17 д</t>
  </si>
  <si>
    <t>5г 3м 7дн</t>
  </si>
  <si>
    <t>1г 9м.21</t>
  </si>
  <si>
    <t>12л 9м</t>
  </si>
  <si>
    <t>30л2м22дн</t>
  </si>
  <si>
    <t xml:space="preserve"> -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</si>
</sst>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3" fontId="0" fillId="0" borderId="1" xfId="0" applyNumberFormat="1" applyBorder="1"/>
    <xf numFmtId="4" fontId="0" fillId="0" borderId="1" xfId="0" applyNumberFormat="1" applyBorder="1"/>
    <xf numFmtId="4" fontId="0" fillId="0" borderId="0" xfId="0" applyNumberFormat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topLeftCell="D80" workbookViewId="0">
      <selection activeCell="W106" sqref="W106"/>
    </sheetView>
  </sheetViews>
  <sheetFormatPr defaultRowHeight="15"/>
  <cols>
    <col min="1" max="1" width="5.5703125" customWidth="1"/>
    <col min="2" max="2" width="15.7109375" customWidth="1"/>
    <col min="3" max="3" width="15" customWidth="1"/>
    <col min="20" max="20" width="10.5703125" customWidth="1"/>
    <col min="22" max="22" width="10.7109375" customWidth="1"/>
    <col min="23" max="23" width="13" customWidth="1"/>
  </cols>
  <sheetData>
    <row r="1" spans="1:2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</row>
    <row r="3" spans="1:23">
      <c r="A3" t="s">
        <v>163</v>
      </c>
    </row>
    <row r="4" spans="1:23">
      <c r="A4" t="s">
        <v>0</v>
      </c>
    </row>
    <row r="7" spans="1:23">
      <c r="A7" t="s">
        <v>1</v>
      </c>
    </row>
    <row r="8" spans="1:2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7</v>
      </c>
      <c r="O8" s="3" t="s">
        <v>15</v>
      </c>
      <c r="P8" s="3" t="s">
        <v>16</v>
      </c>
      <c r="Q8" s="3" t="s">
        <v>17</v>
      </c>
      <c r="R8" s="3"/>
      <c r="S8" s="3" t="s">
        <v>18</v>
      </c>
      <c r="T8" s="3"/>
      <c r="U8" s="3" t="s">
        <v>19</v>
      </c>
      <c r="V8" s="3"/>
      <c r="W8" s="3" t="s">
        <v>20</v>
      </c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21</v>
      </c>
      <c r="R9" s="3" t="s">
        <v>22</v>
      </c>
      <c r="S9" s="3" t="s">
        <v>21</v>
      </c>
      <c r="T9" s="3" t="s">
        <v>22</v>
      </c>
      <c r="U9" s="3" t="s">
        <v>21</v>
      </c>
      <c r="V9" s="3" t="s">
        <v>22</v>
      </c>
      <c r="W9" s="3"/>
    </row>
    <row r="10" spans="1:23">
      <c r="A10" s="3">
        <v>1</v>
      </c>
      <c r="B10" s="3" t="s">
        <v>23</v>
      </c>
      <c r="C10" s="3" t="s">
        <v>24</v>
      </c>
      <c r="D10" s="3" t="s">
        <v>25</v>
      </c>
      <c r="E10" s="3" t="s">
        <v>164</v>
      </c>
      <c r="F10" s="3" t="s">
        <v>26</v>
      </c>
      <c r="G10" s="3"/>
      <c r="H10" s="3">
        <v>1</v>
      </c>
      <c r="I10" s="3" t="s">
        <v>27</v>
      </c>
      <c r="J10" s="3" t="s">
        <v>28</v>
      </c>
      <c r="K10" s="3" t="s">
        <v>29</v>
      </c>
      <c r="L10" s="3">
        <v>26545.5</v>
      </c>
      <c r="M10" s="3">
        <v>1</v>
      </c>
      <c r="N10" s="3"/>
      <c r="O10" s="3">
        <v>5.91</v>
      </c>
      <c r="P10" s="3">
        <f>(L10*O10)</f>
        <v>156883.905</v>
      </c>
      <c r="Q10" s="4">
        <v>0</v>
      </c>
      <c r="R10" s="3">
        <v>0</v>
      </c>
      <c r="S10" s="4">
        <v>0.1</v>
      </c>
      <c r="T10" s="3">
        <f>(P10*M10)*10%</f>
        <v>15688.390500000001</v>
      </c>
      <c r="U10" s="3"/>
      <c r="V10" s="3"/>
      <c r="W10" s="9">
        <f>P10+T10</f>
        <v>172572.29550000001</v>
      </c>
    </row>
    <row r="11" spans="1:23">
      <c r="A11" s="3">
        <v>2</v>
      </c>
      <c r="B11" s="3" t="s">
        <v>30</v>
      </c>
      <c r="C11" s="3" t="s">
        <v>31</v>
      </c>
      <c r="D11" s="3" t="s">
        <v>32</v>
      </c>
      <c r="E11" s="3" t="s">
        <v>165</v>
      </c>
      <c r="F11" s="3" t="s">
        <v>33</v>
      </c>
      <c r="G11" s="3"/>
      <c r="H11" s="3">
        <v>1</v>
      </c>
      <c r="I11" s="3" t="s">
        <v>34</v>
      </c>
      <c r="J11" s="3" t="s">
        <v>34</v>
      </c>
      <c r="K11" s="3">
        <v>3</v>
      </c>
      <c r="L11" s="3">
        <v>17697</v>
      </c>
      <c r="M11" s="3">
        <v>1</v>
      </c>
      <c r="N11" s="3"/>
      <c r="O11" s="3">
        <v>3.65</v>
      </c>
      <c r="P11" s="3">
        <v>64594.05</v>
      </c>
      <c r="Q11" s="4">
        <v>0</v>
      </c>
      <c r="R11" s="3">
        <v>0</v>
      </c>
      <c r="S11" s="4">
        <v>0.1</v>
      </c>
      <c r="T11" s="3">
        <f t="shared" ref="T11:T12" si="0">(P11*M11)*10%</f>
        <v>6459.4050000000007</v>
      </c>
      <c r="U11" s="3"/>
      <c r="V11" s="3"/>
      <c r="W11" s="9">
        <f t="shared" ref="W11:W12" si="1">P11+T11</f>
        <v>71053.455000000002</v>
      </c>
    </row>
    <row r="12" spans="1:23">
      <c r="A12" s="3">
        <v>3</v>
      </c>
      <c r="B12" s="3" t="s">
        <v>35</v>
      </c>
      <c r="C12" s="3" t="s">
        <v>36</v>
      </c>
      <c r="D12" s="3" t="s">
        <v>25</v>
      </c>
      <c r="E12" s="3" t="s">
        <v>166</v>
      </c>
      <c r="F12" s="3" t="s">
        <v>26</v>
      </c>
      <c r="G12" s="3"/>
      <c r="H12" s="3">
        <v>1</v>
      </c>
      <c r="I12" s="3" t="s">
        <v>34</v>
      </c>
      <c r="J12" s="3" t="s">
        <v>34</v>
      </c>
      <c r="K12" s="3">
        <v>2</v>
      </c>
      <c r="L12" s="3">
        <v>17697</v>
      </c>
      <c r="M12" s="3">
        <v>1.5</v>
      </c>
      <c r="N12" s="3"/>
      <c r="O12" s="3">
        <v>4.83</v>
      </c>
      <c r="P12" s="3">
        <v>85476.51</v>
      </c>
      <c r="Q12" s="4">
        <v>0</v>
      </c>
      <c r="R12" s="3">
        <v>0</v>
      </c>
      <c r="S12" s="4">
        <v>0.1</v>
      </c>
      <c r="T12" s="3">
        <f t="shared" si="0"/>
        <v>12821.476499999999</v>
      </c>
      <c r="U12" s="3"/>
      <c r="V12" s="3"/>
      <c r="W12" s="9">
        <f>(P12*M12)+T12</f>
        <v>141036.24149999997</v>
      </c>
    </row>
    <row r="13" spans="1:23">
      <c r="A13" s="3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3.5</v>
      </c>
      <c r="N13" s="3"/>
      <c r="O13" s="3"/>
      <c r="P13" s="3">
        <v>0</v>
      </c>
      <c r="Q13" s="3"/>
      <c r="R13" s="3">
        <v>0</v>
      </c>
      <c r="S13" s="3"/>
      <c r="T13" s="3">
        <v>34969.279999999999</v>
      </c>
      <c r="U13" s="3">
        <v>0</v>
      </c>
      <c r="V13" s="3">
        <v>0</v>
      </c>
      <c r="W13" s="3">
        <f>SUM(W10:W12)</f>
        <v>384661.99199999997</v>
      </c>
    </row>
    <row r="14" spans="1:23">
      <c r="A14" s="3">
        <v>4</v>
      </c>
      <c r="B14" s="3" t="s">
        <v>37</v>
      </c>
      <c r="C14" s="3" t="s">
        <v>38</v>
      </c>
      <c r="D14" s="3" t="s">
        <v>25</v>
      </c>
      <c r="E14" s="3" t="s">
        <v>167</v>
      </c>
      <c r="F14" s="3" t="s">
        <v>26</v>
      </c>
      <c r="G14" s="3"/>
      <c r="H14" s="3">
        <v>1</v>
      </c>
      <c r="I14" s="3" t="s">
        <v>39</v>
      </c>
      <c r="J14" s="3" t="s">
        <v>40</v>
      </c>
      <c r="K14" s="3">
        <v>4</v>
      </c>
      <c r="L14" s="3">
        <v>26545.5</v>
      </c>
      <c r="M14" s="3">
        <v>0.75</v>
      </c>
      <c r="N14" s="3"/>
      <c r="O14" s="3">
        <v>4.7300000000000004</v>
      </c>
      <c r="P14" s="3">
        <v>125560.22</v>
      </c>
      <c r="Q14" s="4">
        <v>0</v>
      </c>
      <c r="R14" s="3">
        <v>0</v>
      </c>
      <c r="S14" s="4">
        <v>0.1</v>
      </c>
      <c r="T14" s="3">
        <v>9417.02</v>
      </c>
      <c r="U14" s="3"/>
      <c r="V14" s="3"/>
      <c r="W14" s="9">
        <f>(P14*M14)+T14</f>
        <v>103587.18500000001</v>
      </c>
    </row>
    <row r="15" spans="1:23">
      <c r="A15" s="3">
        <v>5</v>
      </c>
      <c r="B15" s="3" t="s">
        <v>41</v>
      </c>
      <c r="C15" s="3" t="s">
        <v>38</v>
      </c>
      <c r="D15" s="3" t="s">
        <v>25</v>
      </c>
      <c r="E15" s="3" t="s">
        <v>168</v>
      </c>
      <c r="F15" s="3" t="s">
        <v>42</v>
      </c>
      <c r="G15" s="3"/>
      <c r="H15" s="3">
        <v>1</v>
      </c>
      <c r="I15" s="3" t="s">
        <v>39</v>
      </c>
      <c r="J15" s="3" t="s">
        <v>40</v>
      </c>
      <c r="K15" s="3">
        <v>3</v>
      </c>
      <c r="L15" s="3">
        <v>26545.5</v>
      </c>
      <c r="M15" s="3">
        <v>1</v>
      </c>
      <c r="N15" s="3">
        <v>2</v>
      </c>
      <c r="O15" s="3">
        <v>4.99</v>
      </c>
      <c r="P15" s="3">
        <v>132462.04999999999</v>
      </c>
      <c r="Q15" s="4">
        <v>0</v>
      </c>
      <c r="R15" s="3">
        <v>0</v>
      </c>
      <c r="S15" s="4">
        <v>0.1</v>
      </c>
      <c r="T15" s="3">
        <v>13246.2</v>
      </c>
      <c r="U15" s="3"/>
      <c r="V15" s="3"/>
      <c r="W15" s="9">
        <f>(P15*M15)+T15</f>
        <v>145708.25</v>
      </c>
    </row>
    <row r="16" spans="1:23">
      <c r="A16" s="3">
        <v>6</v>
      </c>
      <c r="B16" s="3" t="s">
        <v>43</v>
      </c>
      <c r="C16" s="3" t="s">
        <v>44</v>
      </c>
      <c r="D16" s="3" t="s">
        <v>25</v>
      </c>
      <c r="E16" s="3" t="s">
        <v>169</v>
      </c>
      <c r="F16" s="3" t="s">
        <v>26</v>
      </c>
      <c r="G16" s="3"/>
      <c r="H16" s="3">
        <v>1</v>
      </c>
      <c r="I16" s="3" t="s">
        <v>39</v>
      </c>
      <c r="J16" s="3" t="s">
        <v>40</v>
      </c>
      <c r="K16" s="3">
        <v>4</v>
      </c>
      <c r="L16" s="3">
        <v>26545.5</v>
      </c>
      <c r="M16" s="3">
        <v>0.13</v>
      </c>
      <c r="N16" s="3"/>
      <c r="O16" s="3">
        <v>4.7300000000000004</v>
      </c>
      <c r="P16" s="3">
        <v>125560.22</v>
      </c>
      <c r="Q16" s="4">
        <v>0</v>
      </c>
      <c r="R16" s="3">
        <v>0</v>
      </c>
      <c r="S16" s="4">
        <v>0.1</v>
      </c>
      <c r="T16" s="3">
        <v>1632.28</v>
      </c>
      <c r="U16" s="3"/>
      <c r="V16" s="3"/>
      <c r="W16" s="9">
        <f t="shared" ref="W16:W30" si="2">(P16*M16)+T16</f>
        <v>17955.1086</v>
      </c>
    </row>
    <row r="17" spans="1:23">
      <c r="A17" s="3">
        <v>7</v>
      </c>
      <c r="B17" s="3" t="s">
        <v>45</v>
      </c>
      <c r="C17" s="3" t="s">
        <v>46</v>
      </c>
      <c r="D17" s="3" t="s">
        <v>32</v>
      </c>
      <c r="E17" s="3" t="s">
        <v>170</v>
      </c>
      <c r="F17" s="3" t="s">
        <v>26</v>
      </c>
      <c r="G17" s="3"/>
      <c r="H17" s="3">
        <v>1</v>
      </c>
      <c r="I17" s="3" t="s">
        <v>39</v>
      </c>
      <c r="J17" s="3" t="s">
        <v>47</v>
      </c>
      <c r="K17" s="3">
        <v>4</v>
      </c>
      <c r="L17" s="3">
        <v>26545.5</v>
      </c>
      <c r="M17" s="3">
        <v>1.5</v>
      </c>
      <c r="N17" s="3"/>
      <c r="O17" s="3">
        <v>3.73</v>
      </c>
      <c r="P17" s="3">
        <v>99014.720000000001</v>
      </c>
      <c r="Q17" s="4">
        <v>0</v>
      </c>
      <c r="R17" s="3">
        <v>0</v>
      </c>
      <c r="S17" s="4">
        <v>0.1</v>
      </c>
      <c r="T17" s="3">
        <v>14852.21</v>
      </c>
      <c r="U17" s="3"/>
      <c r="V17" s="3"/>
      <c r="W17" s="9">
        <f t="shared" si="2"/>
        <v>163374.29</v>
      </c>
    </row>
    <row r="18" spans="1:23">
      <c r="A18" s="3">
        <v>8</v>
      </c>
      <c r="B18" s="3" t="s">
        <v>48</v>
      </c>
      <c r="C18" s="3" t="s">
        <v>46</v>
      </c>
      <c r="D18" s="3" t="s">
        <v>49</v>
      </c>
      <c r="E18" s="3" t="s">
        <v>171</v>
      </c>
      <c r="F18" s="3" t="s">
        <v>50</v>
      </c>
      <c r="G18" s="3"/>
      <c r="H18" s="3">
        <v>1</v>
      </c>
      <c r="I18" s="3" t="s">
        <v>39</v>
      </c>
      <c r="J18" s="3" t="s">
        <v>51</v>
      </c>
      <c r="K18" s="3">
        <v>4</v>
      </c>
      <c r="L18" s="3">
        <v>26545.5</v>
      </c>
      <c r="M18" s="3">
        <v>0.5</v>
      </c>
      <c r="N18" s="3"/>
      <c r="O18" s="3">
        <v>3.85</v>
      </c>
      <c r="P18" s="3">
        <v>102200.18</v>
      </c>
      <c r="Q18" s="4">
        <v>0</v>
      </c>
      <c r="R18" s="3">
        <v>0</v>
      </c>
      <c r="S18" s="4">
        <v>0.1</v>
      </c>
      <c r="T18" s="3">
        <v>5110.01</v>
      </c>
      <c r="U18" s="3"/>
      <c r="V18" s="3"/>
      <c r="W18" s="9">
        <f t="shared" si="2"/>
        <v>56210.1</v>
      </c>
    </row>
    <row r="19" spans="1:23">
      <c r="A19" s="3">
        <v>9</v>
      </c>
      <c r="B19" s="3" t="s">
        <v>52</v>
      </c>
      <c r="C19" s="3" t="s">
        <v>46</v>
      </c>
      <c r="D19" s="3" t="s">
        <v>49</v>
      </c>
      <c r="E19" s="3" t="s">
        <v>172</v>
      </c>
      <c r="F19" s="3" t="s">
        <v>53</v>
      </c>
      <c r="G19" s="3"/>
      <c r="H19" s="3">
        <v>1</v>
      </c>
      <c r="I19" s="3" t="s">
        <v>39</v>
      </c>
      <c r="J19" s="3" t="s">
        <v>51</v>
      </c>
      <c r="K19" s="3">
        <v>4</v>
      </c>
      <c r="L19" s="3">
        <v>26545.5</v>
      </c>
      <c r="M19" s="3">
        <v>1.25</v>
      </c>
      <c r="N19" s="3"/>
      <c r="O19" s="3">
        <v>3.58</v>
      </c>
      <c r="P19" s="3">
        <v>95032.89</v>
      </c>
      <c r="Q19" s="4">
        <v>0</v>
      </c>
      <c r="R19" s="3">
        <v>0</v>
      </c>
      <c r="S19" s="4">
        <v>0.1</v>
      </c>
      <c r="T19" s="3">
        <v>11879.11</v>
      </c>
      <c r="U19" s="3"/>
      <c r="V19" s="3"/>
      <c r="W19" s="9">
        <f t="shared" si="2"/>
        <v>130670.2225</v>
      </c>
    </row>
    <row r="20" spans="1:23">
      <c r="A20" s="3">
        <v>10</v>
      </c>
      <c r="B20" s="3" t="s">
        <v>54</v>
      </c>
      <c r="C20" s="3" t="s">
        <v>55</v>
      </c>
      <c r="D20" s="3" t="s">
        <v>25</v>
      </c>
      <c r="E20" s="3" t="s">
        <v>173</v>
      </c>
      <c r="F20" s="3" t="s">
        <v>56</v>
      </c>
      <c r="G20" s="3"/>
      <c r="H20" s="3">
        <v>1</v>
      </c>
      <c r="I20" s="3" t="s">
        <v>39</v>
      </c>
      <c r="J20" s="3" t="s">
        <v>51</v>
      </c>
      <c r="K20" s="3">
        <v>4</v>
      </c>
      <c r="L20" s="3">
        <v>26545.5</v>
      </c>
      <c r="M20" s="3">
        <v>1</v>
      </c>
      <c r="N20" s="3">
        <v>2</v>
      </c>
      <c r="O20" s="3">
        <v>3.85</v>
      </c>
      <c r="P20" s="3">
        <v>102200.18</v>
      </c>
      <c r="Q20" s="4">
        <v>0</v>
      </c>
      <c r="R20" s="3">
        <v>0</v>
      </c>
      <c r="S20" s="4">
        <v>0.1</v>
      </c>
      <c r="T20" s="3">
        <v>10220.02</v>
      </c>
      <c r="U20" s="5">
        <v>0.3</v>
      </c>
      <c r="V20" s="3">
        <v>30660.05</v>
      </c>
      <c r="W20" s="9">
        <f>(P20*M20)+T20+V20</f>
        <v>143080.25</v>
      </c>
    </row>
    <row r="21" spans="1:23">
      <c r="A21" s="3">
        <v>11</v>
      </c>
      <c r="B21" s="3" t="s">
        <v>57</v>
      </c>
      <c r="C21" s="3" t="s">
        <v>58</v>
      </c>
      <c r="D21" s="3" t="s">
        <v>25</v>
      </c>
      <c r="E21" s="3" t="s">
        <v>174</v>
      </c>
      <c r="F21" s="3" t="s">
        <v>42</v>
      </c>
      <c r="G21" s="3"/>
      <c r="H21" s="3">
        <v>1</v>
      </c>
      <c r="I21" s="3" t="s">
        <v>39</v>
      </c>
      <c r="J21" s="3" t="s">
        <v>51</v>
      </c>
      <c r="K21" s="3">
        <v>4</v>
      </c>
      <c r="L21" s="3">
        <v>26545.5</v>
      </c>
      <c r="M21" s="3">
        <v>0.5</v>
      </c>
      <c r="N21" s="3"/>
      <c r="O21" s="3">
        <v>4.0599999999999996</v>
      </c>
      <c r="P21" s="3">
        <v>107774.73</v>
      </c>
      <c r="Q21" s="4">
        <v>0</v>
      </c>
      <c r="R21" s="3">
        <v>0</v>
      </c>
      <c r="S21" s="4">
        <v>0.1</v>
      </c>
      <c r="T21" s="3">
        <v>5388.74</v>
      </c>
      <c r="U21" s="3"/>
      <c r="V21" s="3"/>
      <c r="W21" s="9">
        <f t="shared" si="2"/>
        <v>59276.104999999996</v>
      </c>
    </row>
    <row r="22" spans="1:23">
      <c r="A22" s="3">
        <v>12</v>
      </c>
      <c r="B22" s="3" t="s">
        <v>59</v>
      </c>
      <c r="C22" s="3" t="s">
        <v>58</v>
      </c>
      <c r="D22" s="3" t="s">
        <v>25</v>
      </c>
      <c r="E22" s="3" t="s">
        <v>175</v>
      </c>
      <c r="F22" s="3" t="s">
        <v>42</v>
      </c>
      <c r="G22" s="3"/>
      <c r="H22" s="3">
        <v>1</v>
      </c>
      <c r="I22" s="3" t="s">
        <v>39</v>
      </c>
      <c r="J22" s="3" t="s">
        <v>51</v>
      </c>
      <c r="K22" s="3">
        <v>4</v>
      </c>
      <c r="L22" s="3">
        <v>26545.5</v>
      </c>
      <c r="M22" s="3">
        <v>0.5</v>
      </c>
      <c r="N22" s="3"/>
      <c r="O22" s="3">
        <v>4.0599999999999996</v>
      </c>
      <c r="P22" s="3">
        <v>107774.73</v>
      </c>
      <c r="Q22" s="4">
        <v>0</v>
      </c>
      <c r="R22" s="3">
        <v>0</v>
      </c>
      <c r="S22" s="4">
        <v>0.1</v>
      </c>
      <c r="T22" s="3">
        <v>5388.74</v>
      </c>
      <c r="U22" s="3"/>
      <c r="V22" s="3"/>
      <c r="W22" s="9">
        <f t="shared" si="2"/>
        <v>59276.104999999996</v>
      </c>
    </row>
    <row r="23" spans="1:23">
      <c r="A23" s="3">
        <v>13</v>
      </c>
      <c r="B23" s="3" t="s">
        <v>60</v>
      </c>
      <c r="C23" s="3" t="s">
        <v>61</v>
      </c>
      <c r="D23" s="3" t="s">
        <v>32</v>
      </c>
      <c r="E23" s="3" t="s">
        <v>176</v>
      </c>
      <c r="F23" s="3" t="s">
        <v>42</v>
      </c>
      <c r="G23" s="3"/>
      <c r="H23" s="3">
        <v>1</v>
      </c>
      <c r="I23" s="3" t="s">
        <v>39</v>
      </c>
      <c r="J23" s="3" t="s">
        <v>51</v>
      </c>
      <c r="K23" s="3">
        <v>1</v>
      </c>
      <c r="L23" s="3">
        <v>28846.11</v>
      </c>
      <c r="M23" s="3">
        <v>0.5</v>
      </c>
      <c r="N23" s="3"/>
      <c r="O23" s="3">
        <v>4.4000000000000004</v>
      </c>
      <c r="P23" s="3">
        <v>126922.88</v>
      </c>
      <c r="Q23" s="4">
        <v>0</v>
      </c>
      <c r="R23" s="3">
        <v>0</v>
      </c>
      <c r="S23" s="4">
        <v>0.1</v>
      </c>
      <c r="T23" s="3">
        <v>6346.14</v>
      </c>
      <c r="U23" s="3"/>
      <c r="V23" s="3"/>
      <c r="W23" s="9">
        <f t="shared" si="2"/>
        <v>69807.58</v>
      </c>
    </row>
    <row r="24" spans="1:23">
      <c r="A24" s="3"/>
      <c r="B24" s="3" t="s">
        <v>60</v>
      </c>
      <c r="C24" s="3" t="s">
        <v>62</v>
      </c>
      <c r="D24" s="3" t="s">
        <v>32</v>
      </c>
      <c r="E24" s="3" t="s">
        <v>176</v>
      </c>
      <c r="F24" s="3" t="s">
        <v>42</v>
      </c>
      <c r="G24" s="3"/>
      <c r="H24" s="3">
        <v>1</v>
      </c>
      <c r="I24" s="3" t="s">
        <v>39</v>
      </c>
      <c r="J24" s="3" t="s">
        <v>51</v>
      </c>
      <c r="K24" s="3">
        <v>1</v>
      </c>
      <c r="L24" s="3">
        <v>28846.11</v>
      </c>
      <c r="M24" s="3">
        <v>0.5</v>
      </c>
      <c r="N24" s="3"/>
      <c r="O24" s="3">
        <v>4.4000000000000004</v>
      </c>
      <c r="P24" s="3">
        <v>126922.88</v>
      </c>
      <c r="Q24" s="4">
        <v>0</v>
      </c>
      <c r="R24" s="3">
        <v>0</v>
      </c>
      <c r="S24" s="4">
        <v>0.1</v>
      </c>
      <c r="T24" s="3">
        <v>6346.14</v>
      </c>
      <c r="U24" s="3"/>
      <c r="V24" s="3"/>
      <c r="W24" s="9">
        <f t="shared" si="2"/>
        <v>69807.58</v>
      </c>
    </row>
    <row r="25" spans="1:23">
      <c r="A25" s="3"/>
      <c r="B25" s="3" t="s">
        <v>60</v>
      </c>
      <c r="C25" s="3" t="s">
        <v>63</v>
      </c>
      <c r="D25" s="3" t="s">
        <v>32</v>
      </c>
      <c r="E25" s="3" t="s">
        <v>176</v>
      </c>
      <c r="F25" s="3" t="s">
        <v>42</v>
      </c>
      <c r="G25" s="3"/>
      <c r="H25" s="3">
        <v>1</v>
      </c>
      <c r="I25" s="3" t="s">
        <v>39</v>
      </c>
      <c r="J25" s="3" t="s">
        <v>51</v>
      </c>
      <c r="K25" s="3">
        <v>1</v>
      </c>
      <c r="L25" s="3">
        <v>28846.11</v>
      </c>
      <c r="M25" s="3">
        <v>0.5</v>
      </c>
      <c r="N25" s="3"/>
      <c r="O25" s="3">
        <v>4.4000000000000004</v>
      </c>
      <c r="P25" s="3">
        <v>126922.88</v>
      </c>
      <c r="Q25" s="4">
        <v>0</v>
      </c>
      <c r="R25" s="3">
        <v>0</v>
      </c>
      <c r="S25" s="4">
        <v>0.1</v>
      </c>
      <c r="T25" s="3">
        <v>6346.14</v>
      </c>
      <c r="U25" s="3"/>
      <c r="V25" s="3"/>
      <c r="W25" s="9">
        <f t="shared" si="2"/>
        <v>69807.58</v>
      </c>
    </row>
    <row r="26" spans="1:23">
      <c r="A26" s="3">
        <v>14</v>
      </c>
      <c r="B26" s="3" t="s">
        <v>64</v>
      </c>
      <c r="C26" s="3" t="s">
        <v>61</v>
      </c>
      <c r="D26" s="3" t="s">
        <v>32</v>
      </c>
      <c r="E26" s="3" t="s">
        <v>177</v>
      </c>
      <c r="F26" s="3" t="s">
        <v>71</v>
      </c>
      <c r="G26" s="3"/>
      <c r="H26" s="3">
        <v>1</v>
      </c>
      <c r="I26" s="3" t="s">
        <v>39</v>
      </c>
      <c r="J26" s="3" t="s">
        <v>47</v>
      </c>
      <c r="K26" s="3" t="s">
        <v>66</v>
      </c>
      <c r="L26" s="3">
        <v>28846.11</v>
      </c>
      <c r="M26" s="3">
        <v>1</v>
      </c>
      <c r="N26" s="3"/>
      <c r="O26" s="3">
        <v>3.41</v>
      </c>
      <c r="P26" s="3">
        <v>98365.24</v>
      </c>
      <c r="Q26" s="4">
        <v>0</v>
      </c>
      <c r="R26" s="3">
        <v>0</v>
      </c>
      <c r="S26" s="4">
        <v>0.1</v>
      </c>
      <c r="T26" s="3">
        <v>9836.52</v>
      </c>
      <c r="U26" s="3"/>
      <c r="V26" s="3"/>
      <c r="W26" s="9">
        <f t="shared" si="2"/>
        <v>108201.76000000001</v>
      </c>
    </row>
    <row r="27" spans="1:23">
      <c r="A27" s="3"/>
      <c r="B27" s="3" t="s">
        <v>41</v>
      </c>
      <c r="C27" s="3" t="s">
        <v>67</v>
      </c>
      <c r="D27" s="3" t="s">
        <v>25</v>
      </c>
      <c r="E27" s="3" t="s">
        <v>178</v>
      </c>
      <c r="F27" s="3" t="s">
        <v>68</v>
      </c>
      <c r="G27" s="3"/>
      <c r="H27" s="3">
        <v>1</v>
      </c>
      <c r="I27" s="3" t="s">
        <v>34</v>
      </c>
      <c r="J27" s="3" t="s">
        <v>34</v>
      </c>
      <c r="K27" s="3">
        <v>2</v>
      </c>
      <c r="L27" s="3">
        <v>17697</v>
      </c>
      <c r="M27" s="3">
        <v>0.5</v>
      </c>
      <c r="N27" s="3"/>
      <c r="O27" s="3">
        <v>4.2699999999999996</v>
      </c>
      <c r="P27" s="3">
        <v>75566.19</v>
      </c>
      <c r="Q27" s="4">
        <v>0</v>
      </c>
      <c r="R27" s="3">
        <v>0</v>
      </c>
      <c r="S27" s="4">
        <v>0.1</v>
      </c>
      <c r="T27" s="3">
        <v>3778.31</v>
      </c>
      <c r="U27" s="3"/>
      <c r="V27" s="3"/>
      <c r="W27" s="9">
        <f t="shared" si="2"/>
        <v>41561.404999999999</v>
      </c>
    </row>
    <row r="28" spans="1:23">
      <c r="A28" s="3"/>
      <c r="B28" s="3" t="s">
        <v>37</v>
      </c>
      <c r="C28" s="3" t="s">
        <v>67</v>
      </c>
      <c r="D28" s="3" t="s">
        <v>25</v>
      </c>
      <c r="E28" s="3" t="s">
        <v>179</v>
      </c>
      <c r="F28" s="3" t="s">
        <v>69</v>
      </c>
      <c r="G28" s="3"/>
      <c r="H28" s="3">
        <v>1</v>
      </c>
      <c r="I28" s="3" t="s">
        <v>34</v>
      </c>
      <c r="J28" s="3" t="s">
        <v>34</v>
      </c>
      <c r="K28" s="3">
        <v>2</v>
      </c>
      <c r="L28" s="3">
        <v>17697</v>
      </c>
      <c r="M28" s="3">
        <v>0.5</v>
      </c>
      <c r="N28" s="3"/>
      <c r="O28" s="3">
        <v>4.2300000000000004</v>
      </c>
      <c r="P28" s="3">
        <v>74858.31</v>
      </c>
      <c r="Q28" s="4">
        <v>0</v>
      </c>
      <c r="R28" s="3">
        <v>0</v>
      </c>
      <c r="S28" s="4">
        <v>0.1</v>
      </c>
      <c r="T28" s="3">
        <v>3742.92</v>
      </c>
      <c r="U28" s="3"/>
      <c r="V28" s="3"/>
      <c r="W28" s="9">
        <f t="shared" si="2"/>
        <v>41172.074999999997</v>
      </c>
    </row>
    <row r="29" spans="1:23">
      <c r="A29" s="3">
        <v>15</v>
      </c>
      <c r="B29" s="3" t="s">
        <v>85</v>
      </c>
      <c r="C29" s="3" t="s">
        <v>70</v>
      </c>
      <c r="D29" s="3" t="s">
        <v>25</v>
      </c>
      <c r="E29" s="3" t="s">
        <v>180</v>
      </c>
      <c r="F29" s="3" t="s">
        <v>71</v>
      </c>
      <c r="G29" s="3"/>
      <c r="H29" s="3">
        <v>1</v>
      </c>
      <c r="I29" s="3" t="s">
        <v>39</v>
      </c>
      <c r="J29" s="3" t="s">
        <v>51</v>
      </c>
      <c r="K29" s="3">
        <v>4</v>
      </c>
      <c r="L29" s="3">
        <v>26545.5</v>
      </c>
      <c r="M29" s="3">
        <v>1.5</v>
      </c>
      <c r="N29" s="3"/>
      <c r="O29" s="3">
        <v>3.71</v>
      </c>
      <c r="P29" s="3">
        <v>98483.81</v>
      </c>
      <c r="Q29" s="4">
        <v>0</v>
      </c>
      <c r="R29" s="3">
        <v>0</v>
      </c>
      <c r="S29" s="4">
        <v>0.1</v>
      </c>
      <c r="T29" s="3">
        <v>14772.57</v>
      </c>
      <c r="U29" s="3"/>
      <c r="V29" s="3"/>
      <c r="W29" s="9">
        <f t="shared" si="2"/>
        <v>162498.285</v>
      </c>
    </row>
    <row r="30" spans="1:23">
      <c r="A30" s="3">
        <v>16</v>
      </c>
      <c r="B30" s="3" t="s">
        <v>72</v>
      </c>
      <c r="C30" s="3" t="s">
        <v>73</v>
      </c>
      <c r="D30" s="3" t="s">
        <v>25</v>
      </c>
      <c r="E30" s="3" t="s">
        <v>181</v>
      </c>
      <c r="F30" s="3" t="s">
        <v>74</v>
      </c>
      <c r="G30" s="3"/>
      <c r="H30" s="3">
        <v>1</v>
      </c>
      <c r="I30" s="3" t="s">
        <v>39</v>
      </c>
      <c r="J30" s="3" t="s">
        <v>51</v>
      </c>
      <c r="K30" s="3">
        <v>4</v>
      </c>
      <c r="L30" s="3">
        <v>26545.5</v>
      </c>
      <c r="M30" s="3">
        <v>1.5</v>
      </c>
      <c r="N30" s="3">
        <v>2</v>
      </c>
      <c r="O30" s="3">
        <v>4</v>
      </c>
      <c r="P30" s="3">
        <v>106182</v>
      </c>
      <c r="Q30" s="4">
        <v>0</v>
      </c>
      <c r="R30" s="3">
        <v>0</v>
      </c>
      <c r="S30" s="4">
        <v>0.1</v>
      </c>
      <c r="T30" s="3">
        <v>15927.3</v>
      </c>
      <c r="U30" s="5">
        <v>0.3</v>
      </c>
      <c r="V30" s="3">
        <v>47781.9</v>
      </c>
      <c r="W30" s="9">
        <f>(P30*M30)+T30+V30</f>
        <v>222982.19999999998</v>
      </c>
    </row>
    <row r="31" spans="1:2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>
        <v>13.63</v>
      </c>
      <c r="N31" s="3"/>
      <c r="O31" s="3"/>
      <c r="P31" s="3">
        <v>0</v>
      </c>
      <c r="Q31" s="4">
        <v>0</v>
      </c>
      <c r="R31" s="3">
        <v>0</v>
      </c>
      <c r="S31" s="4">
        <v>0</v>
      </c>
      <c r="T31" s="3">
        <v>0</v>
      </c>
      <c r="U31" s="3"/>
      <c r="V31" s="3"/>
      <c r="W31" s="9">
        <f t="shared" ref="W31:W77" si="3">(P31*M31)+T31+V31</f>
        <v>0</v>
      </c>
    </row>
    <row r="32" spans="1:23">
      <c r="A32" s="3">
        <v>17</v>
      </c>
      <c r="B32" s="3" t="s">
        <v>75</v>
      </c>
      <c r="C32" s="3" t="s">
        <v>76</v>
      </c>
      <c r="D32" s="3" t="s">
        <v>25</v>
      </c>
      <c r="E32" s="3" t="s">
        <v>182</v>
      </c>
      <c r="F32" s="3" t="s">
        <v>68</v>
      </c>
      <c r="G32" s="3"/>
      <c r="H32" s="3">
        <v>1</v>
      </c>
      <c r="I32" s="3" t="s">
        <v>39</v>
      </c>
      <c r="J32" s="3" t="s">
        <v>51</v>
      </c>
      <c r="K32" s="3">
        <v>4</v>
      </c>
      <c r="L32" s="3">
        <v>26545.5</v>
      </c>
      <c r="M32" s="3">
        <v>1.2</v>
      </c>
      <c r="N32" s="3"/>
      <c r="O32" s="3">
        <v>3.78</v>
      </c>
      <c r="P32" s="3">
        <v>100341.99</v>
      </c>
      <c r="Q32" s="4">
        <v>0</v>
      </c>
      <c r="R32" s="3">
        <v>0</v>
      </c>
      <c r="S32" s="4">
        <v>0.1</v>
      </c>
      <c r="T32" s="3">
        <v>12041.04</v>
      </c>
      <c r="U32" s="3"/>
      <c r="V32" s="3"/>
      <c r="W32" s="9">
        <f t="shared" si="3"/>
        <v>132451.42800000001</v>
      </c>
    </row>
    <row r="33" spans="1:23">
      <c r="A33" s="3">
        <v>18</v>
      </c>
      <c r="B33" s="3" t="s">
        <v>77</v>
      </c>
      <c r="C33" s="3" t="s">
        <v>76</v>
      </c>
      <c r="D33" s="3" t="s">
        <v>25</v>
      </c>
      <c r="E33" s="3" t="s">
        <v>183</v>
      </c>
      <c r="F33" s="3" t="s">
        <v>26</v>
      </c>
      <c r="G33" s="3"/>
      <c r="H33" s="3">
        <v>1</v>
      </c>
      <c r="I33" s="3" t="s">
        <v>39</v>
      </c>
      <c r="J33" s="3" t="s">
        <v>51</v>
      </c>
      <c r="K33" s="3">
        <v>1</v>
      </c>
      <c r="L33" s="3">
        <v>26545.5</v>
      </c>
      <c r="M33" s="3">
        <v>1.2</v>
      </c>
      <c r="N33" s="3" t="s">
        <v>78</v>
      </c>
      <c r="O33" s="3">
        <v>4.75</v>
      </c>
      <c r="P33" s="3">
        <v>126091.13</v>
      </c>
      <c r="Q33" s="4">
        <v>0</v>
      </c>
      <c r="R33" s="3">
        <v>0</v>
      </c>
      <c r="S33" s="4">
        <v>0.1</v>
      </c>
      <c r="T33" s="3">
        <v>15130.94</v>
      </c>
      <c r="U33" s="3"/>
      <c r="V33" s="3"/>
      <c r="W33" s="9">
        <f t="shared" si="3"/>
        <v>166440.296</v>
      </c>
    </row>
    <row r="34" spans="1:23">
      <c r="A34" s="3">
        <v>19</v>
      </c>
      <c r="B34" s="3" t="s">
        <v>43</v>
      </c>
      <c r="C34" s="3" t="s">
        <v>76</v>
      </c>
      <c r="D34" s="3" t="s">
        <v>25</v>
      </c>
      <c r="E34" s="3" t="s">
        <v>169</v>
      </c>
      <c r="F34" s="3" t="s">
        <v>26</v>
      </c>
      <c r="G34" s="3"/>
      <c r="H34" s="3">
        <v>1</v>
      </c>
      <c r="I34" s="3" t="s">
        <v>39</v>
      </c>
      <c r="J34" s="3" t="s">
        <v>51</v>
      </c>
      <c r="K34" s="3">
        <v>1</v>
      </c>
      <c r="L34" s="3">
        <v>26545.5</v>
      </c>
      <c r="M34" s="3">
        <v>1.2</v>
      </c>
      <c r="N34" s="3" t="s">
        <v>78</v>
      </c>
      <c r="O34" s="3">
        <v>4.75</v>
      </c>
      <c r="P34" s="3">
        <v>126091.13</v>
      </c>
      <c r="Q34" s="4">
        <v>0</v>
      </c>
      <c r="R34" s="3">
        <v>0</v>
      </c>
      <c r="S34" s="4">
        <v>0.1</v>
      </c>
      <c r="T34" s="3">
        <v>15130.94</v>
      </c>
      <c r="U34" s="3"/>
      <c r="V34" s="3"/>
      <c r="W34" s="9">
        <f t="shared" si="3"/>
        <v>166440.296</v>
      </c>
    </row>
    <row r="35" spans="1:23">
      <c r="A35" s="3">
        <v>20</v>
      </c>
      <c r="B35" s="3" t="s">
        <v>79</v>
      </c>
      <c r="C35" s="3" t="s">
        <v>76</v>
      </c>
      <c r="D35" s="3" t="s">
        <v>25</v>
      </c>
      <c r="E35" s="3" t="s">
        <v>184</v>
      </c>
      <c r="F35" s="3" t="s">
        <v>26</v>
      </c>
      <c r="G35" s="3"/>
      <c r="H35" s="3">
        <v>1</v>
      </c>
      <c r="I35" s="3" t="s">
        <v>39</v>
      </c>
      <c r="J35" s="3" t="s">
        <v>51</v>
      </c>
      <c r="K35" s="3">
        <v>1</v>
      </c>
      <c r="L35" s="3">
        <v>26545.5</v>
      </c>
      <c r="M35" s="3">
        <v>1.2</v>
      </c>
      <c r="N35" s="3" t="s">
        <v>78</v>
      </c>
      <c r="O35" s="3">
        <v>4.75</v>
      </c>
      <c r="P35" s="3">
        <v>126091.13</v>
      </c>
      <c r="Q35" s="4">
        <v>0</v>
      </c>
      <c r="R35" s="3">
        <v>0</v>
      </c>
      <c r="S35" s="4">
        <v>0.1</v>
      </c>
      <c r="T35" s="3">
        <v>15130.94</v>
      </c>
      <c r="U35" s="3"/>
      <c r="V35" s="3"/>
      <c r="W35" s="9">
        <f t="shared" si="3"/>
        <v>166440.296</v>
      </c>
    </row>
    <row r="36" spans="1:23">
      <c r="A36" s="3">
        <v>21</v>
      </c>
      <c r="B36" s="3" t="s">
        <v>80</v>
      </c>
      <c r="C36" s="3" t="s">
        <v>76</v>
      </c>
      <c r="D36" s="3" t="s">
        <v>25</v>
      </c>
      <c r="E36" s="3" t="s">
        <v>185</v>
      </c>
      <c r="F36" s="3" t="s">
        <v>26</v>
      </c>
      <c r="G36" s="3"/>
      <c r="H36" s="3">
        <v>1</v>
      </c>
      <c r="I36" s="3" t="s">
        <v>39</v>
      </c>
      <c r="J36" s="3" t="s">
        <v>51</v>
      </c>
      <c r="K36" s="3">
        <v>1</v>
      </c>
      <c r="L36" s="3">
        <v>26545.5</v>
      </c>
      <c r="M36" s="3">
        <v>1.2</v>
      </c>
      <c r="N36" s="3" t="s">
        <v>78</v>
      </c>
      <c r="O36" s="3">
        <v>4.75</v>
      </c>
      <c r="P36" s="3">
        <v>126091.13</v>
      </c>
      <c r="Q36" s="4">
        <v>0</v>
      </c>
      <c r="R36" s="3">
        <v>0</v>
      </c>
      <c r="S36" s="4">
        <v>0.1</v>
      </c>
      <c r="T36" s="3">
        <v>15130.94</v>
      </c>
      <c r="U36" s="3"/>
      <c r="V36" s="3"/>
      <c r="W36" s="9">
        <f t="shared" si="3"/>
        <v>166440.296</v>
      </c>
    </row>
    <row r="37" spans="1:23">
      <c r="A37" s="3"/>
      <c r="B37" s="3" t="s">
        <v>59</v>
      </c>
      <c r="C37" s="3" t="s">
        <v>76</v>
      </c>
      <c r="D37" s="3" t="s">
        <v>25</v>
      </c>
      <c r="E37" s="3" t="s">
        <v>186</v>
      </c>
      <c r="F37" s="3" t="s">
        <v>42</v>
      </c>
      <c r="G37" s="3"/>
      <c r="H37" s="3">
        <v>1</v>
      </c>
      <c r="I37" s="3" t="s">
        <v>39</v>
      </c>
      <c r="J37" s="3" t="s">
        <v>51</v>
      </c>
      <c r="K37" s="3">
        <v>1</v>
      </c>
      <c r="L37" s="3">
        <v>26545.5</v>
      </c>
      <c r="M37" s="3">
        <v>1.2</v>
      </c>
      <c r="N37" s="3" t="s">
        <v>78</v>
      </c>
      <c r="O37" s="3">
        <v>4.62</v>
      </c>
      <c r="P37" s="3">
        <v>122640.21</v>
      </c>
      <c r="Q37" s="4">
        <v>0</v>
      </c>
      <c r="R37" s="3">
        <v>0</v>
      </c>
      <c r="S37" s="4">
        <v>0.1</v>
      </c>
      <c r="T37" s="3">
        <v>14716.83</v>
      </c>
      <c r="U37" s="3"/>
      <c r="V37" s="3"/>
      <c r="W37" s="9">
        <f t="shared" si="3"/>
        <v>161885.08199999999</v>
      </c>
    </row>
    <row r="38" spans="1:23">
      <c r="A38" s="3"/>
      <c r="B38" s="3" t="s">
        <v>57</v>
      </c>
      <c r="C38" s="3" t="s">
        <v>76</v>
      </c>
      <c r="D38" s="3" t="s">
        <v>25</v>
      </c>
      <c r="E38" s="3" t="s">
        <v>174</v>
      </c>
      <c r="F38" s="3" t="s">
        <v>42</v>
      </c>
      <c r="G38" s="3"/>
      <c r="H38" s="3">
        <v>1</v>
      </c>
      <c r="I38" s="3" t="s">
        <v>39</v>
      </c>
      <c r="J38" s="3" t="s">
        <v>51</v>
      </c>
      <c r="K38" s="3">
        <v>1</v>
      </c>
      <c r="L38" s="3">
        <v>26545.5</v>
      </c>
      <c r="M38" s="3">
        <v>1.2</v>
      </c>
      <c r="N38" s="3" t="s">
        <v>78</v>
      </c>
      <c r="O38" s="3">
        <v>4.62</v>
      </c>
      <c r="P38" s="3">
        <v>122640.21</v>
      </c>
      <c r="Q38" s="4">
        <v>0</v>
      </c>
      <c r="R38" s="3">
        <v>0</v>
      </c>
      <c r="S38" s="4">
        <v>0.1</v>
      </c>
      <c r="T38" s="3">
        <v>14716.83</v>
      </c>
      <c r="U38" s="3"/>
      <c r="V38" s="3"/>
      <c r="W38" s="9">
        <f t="shared" si="3"/>
        <v>161885.08199999999</v>
      </c>
    </row>
    <row r="39" spans="1:23">
      <c r="A39" s="3">
        <v>22</v>
      </c>
      <c r="B39" s="3" t="s">
        <v>81</v>
      </c>
      <c r="C39" s="3" t="s">
        <v>76</v>
      </c>
      <c r="D39" s="3" t="s">
        <v>25</v>
      </c>
      <c r="E39" s="3" t="s">
        <v>187</v>
      </c>
      <c r="F39" s="3" t="s">
        <v>33</v>
      </c>
      <c r="G39" s="3"/>
      <c r="H39" s="3">
        <v>1</v>
      </c>
      <c r="I39" s="3" t="s">
        <v>39</v>
      </c>
      <c r="J39" s="3" t="s">
        <v>51</v>
      </c>
      <c r="K39" s="3">
        <v>1</v>
      </c>
      <c r="L39" s="3">
        <v>26545.5</v>
      </c>
      <c r="M39" s="3">
        <v>1.2</v>
      </c>
      <c r="N39" s="3" t="s">
        <v>78</v>
      </c>
      <c r="O39" s="3">
        <v>4.6900000000000004</v>
      </c>
      <c r="P39" s="3">
        <v>124498.4</v>
      </c>
      <c r="Q39" s="4">
        <v>0</v>
      </c>
      <c r="R39" s="3">
        <v>0</v>
      </c>
      <c r="S39" s="4">
        <v>0.1</v>
      </c>
      <c r="T39" s="3">
        <v>14939.81</v>
      </c>
      <c r="U39" s="3"/>
      <c r="V39" s="3"/>
      <c r="W39" s="9">
        <f t="shared" si="3"/>
        <v>164337.88999999998</v>
      </c>
    </row>
    <row r="40" spans="1:23">
      <c r="A40" s="3">
        <v>23</v>
      </c>
      <c r="B40" s="3" t="s">
        <v>82</v>
      </c>
      <c r="C40" s="3" t="s">
        <v>76</v>
      </c>
      <c r="D40" s="3" t="s">
        <v>25</v>
      </c>
      <c r="E40" s="3" t="s">
        <v>188</v>
      </c>
      <c r="F40" s="3" t="s">
        <v>33</v>
      </c>
      <c r="G40" s="3"/>
      <c r="H40" s="3">
        <v>1</v>
      </c>
      <c r="I40" s="3" t="s">
        <v>39</v>
      </c>
      <c r="J40" s="3" t="s">
        <v>51</v>
      </c>
      <c r="K40" s="3">
        <v>1</v>
      </c>
      <c r="L40" s="3">
        <v>26545.5</v>
      </c>
      <c r="M40" s="3">
        <v>1.2</v>
      </c>
      <c r="N40" s="3" t="s">
        <v>78</v>
      </c>
      <c r="O40" s="3">
        <v>4.6900000000000004</v>
      </c>
      <c r="P40" s="3">
        <v>124498.4</v>
      </c>
      <c r="Q40" s="4">
        <v>0</v>
      </c>
      <c r="R40" s="3">
        <v>0</v>
      </c>
      <c r="S40" s="4">
        <v>0.1</v>
      </c>
      <c r="T40" s="3">
        <v>14939.81</v>
      </c>
      <c r="U40" s="3"/>
      <c r="V40" s="3"/>
      <c r="W40" s="9">
        <f t="shared" si="3"/>
        <v>164337.88999999998</v>
      </c>
    </row>
    <row r="41" spans="1:23">
      <c r="A41" s="3">
        <v>24</v>
      </c>
      <c r="B41" s="3" t="s">
        <v>85</v>
      </c>
      <c r="C41" s="3" t="s">
        <v>76</v>
      </c>
      <c r="D41" s="3" t="s">
        <v>25</v>
      </c>
      <c r="E41" s="3" t="s">
        <v>189</v>
      </c>
      <c r="F41" s="3" t="s">
        <v>42</v>
      </c>
      <c r="G41" s="3"/>
      <c r="H41" s="3">
        <v>1</v>
      </c>
      <c r="I41" s="3" t="s">
        <v>39</v>
      </c>
      <c r="J41" s="3" t="s">
        <v>51</v>
      </c>
      <c r="K41" s="3">
        <v>2</v>
      </c>
      <c r="L41" s="3">
        <v>26545.5</v>
      </c>
      <c r="M41" s="3">
        <v>1.2</v>
      </c>
      <c r="N41" s="3">
        <v>1</v>
      </c>
      <c r="O41" s="3">
        <v>4.0599999999999996</v>
      </c>
      <c r="P41" s="3">
        <v>107774.73</v>
      </c>
      <c r="Q41" s="4">
        <v>0</v>
      </c>
      <c r="R41" s="3">
        <v>0</v>
      </c>
      <c r="S41" s="4">
        <v>0.1</v>
      </c>
      <c r="T41" s="3">
        <v>12932.97</v>
      </c>
      <c r="U41" s="3"/>
      <c r="V41" s="3"/>
      <c r="W41" s="9">
        <f t="shared" si="3"/>
        <v>142262.64599999998</v>
      </c>
    </row>
    <row r="42" spans="1:23">
      <c r="A42" s="3">
        <v>25</v>
      </c>
      <c r="B42" s="3" t="s">
        <v>83</v>
      </c>
      <c r="C42" s="3" t="s">
        <v>76</v>
      </c>
      <c r="D42" s="3" t="s">
        <v>25</v>
      </c>
      <c r="E42" s="3" t="s">
        <v>190</v>
      </c>
      <c r="F42" s="3" t="s">
        <v>42</v>
      </c>
      <c r="G42" s="3"/>
      <c r="H42" s="3">
        <v>1</v>
      </c>
      <c r="I42" s="3" t="s">
        <v>39</v>
      </c>
      <c r="J42" s="3" t="s">
        <v>51</v>
      </c>
      <c r="K42" s="3">
        <v>3</v>
      </c>
      <c r="L42" s="3">
        <v>26545.5</v>
      </c>
      <c r="M42" s="3">
        <v>1.2</v>
      </c>
      <c r="N42" s="3">
        <v>2</v>
      </c>
      <c r="O42" s="3">
        <v>4.3600000000000003</v>
      </c>
      <c r="P42" s="3">
        <v>115738.38</v>
      </c>
      <c r="Q42" s="4">
        <v>0</v>
      </c>
      <c r="R42" s="3">
        <v>0</v>
      </c>
      <c r="S42" s="4">
        <v>0.1</v>
      </c>
      <c r="T42" s="3">
        <v>13888.61</v>
      </c>
      <c r="U42" s="3"/>
      <c r="V42" s="3"/>
      <c r="W42" s="9">
        <f t="shared" si="3"/>
        <v>152774.66600000003</v>
      </c>
    </row>
    <row r="43" spans="1:23">
      <c r="A43" s="3">
        <v>26</v>
      </c>
      <c r="B43" s="3" t="s">
        <v>84</v>
      </c>
      <c r="C43" s="3" t="s">
        <v>76</v>
      </c>
      <c r="D43" s="3" t="s">
        <v>25</v>
      </c>
      <c r="E43" s="3" t="s">
        <v>191</v>
      </c>
      <c r="F43" s="3" t="s">
        <v>74</v>
      </c>
      <c r="G43" s="3"/>
      <c r="H43" s="3">
        <v>1</v>
      </c>
      <c r="I43" s="3" t="s">
        <v>39</v>
      </c>
      <c r="J43" s="3" t="s">
        <v>51</v>
      </c>
      <c r="K43" s="3">
        <v>2</v>
      </c>
      <c r="L43" s="3">
        <v>26545.5</v>
      </c>
      <c r="M43" s="3">
        <v>1.2</v>
      </c>
      <c r="N43" s="3">
        <v>1</v>
      </c>
      <c r="O43" s="3">
        <v>4.3</v>
      </c>
      <c r="P43" s="3">
        <v>114145.65</v>
      </c>
      <c r="Q43" s="4">
        <v>0</v>
      </c>
      <c r="R43" s="3">
        <v>0</v>
      </c>
      <c r="S43" s="4">
        <v>0.1</v>
      </c>
      <c r="T43" s="3">
        <v>13697.48</v>
      </c>
      <c r="U43" s="3"/>
      <c r="V43" s="3"/>
      <c r="W43" s="9">
        <f t="shared" si="3"/>
        <v>150672.26</v>
      </c>
    </row>
    <row r="44" spans="1:23">
      <c r="A44" s="3">
        <v>27</v>
      </c>
      <c r="B44" s="3" t="s">
        <v>85</v>
      </c>
      <c r="C44" s="3" t="s">
        <v>76</v>
      </c>
      <c r="D44" s="3" t="s">
        <v>25</v>
      </c>
      <c r="E44" s="3" t="s">
        <v>96</v>
      </c>
      <c r="F44" s="3" t="s">
        <v>53</v>
      </c>
      <c r="G44" s="3"/>
      <c r="H44" s="3">
        <v>1</v>
      </c>
      <c r="I44" s="3" t="s">
        <v>39</v>
      </c>
      <c r="J44" s="3" t="s">
        <v>51</v>
      </c>
      <c r="K44" s="3">
        <v>4</v>
      </c>
      <c r="L44" s="3">
        <v>26545.5</v>
      </c>
      <c r="M44" s="3">
        <v>0.1</v>
      </c>
      <c r="N44" s="3"/>
      <c r="O44" s="3">
        <v>3.52</v>
      </c>
      <c r="P44" s="3">
        <v>93440.16</v>
      </c>
      <c r="Q44" s="4">
        <v>0</v>
      </c>
      <c r="R44" s="3">
        <v>0</v>
      </c>
      <c r="S44" s="4">
        <v>0.1</v>
      </c>
      <c r="T44" s="3">
        <v>934.4</v>
      </c>
      <c r="U44" s="3"/>
      <c r="V44" s="3"/>
      <c r="W44" s="9">
        <f t="shared" si="3"/>
        <v>10278.416000000001</v>
      </c>
    </row>
    <row r="45" spans="1:23">
      <c r="A45" s="3">
        <v>28</v>
      </c>
      <c r="B45" s="3" t="s">
        <v>86</v>
      </c>
      <c r="C45" s="3" t="s">
        <v>76</v>
      </c>
      <c r="D45" s="3" t="s">
        <v>25</v>
      </c>
      <c r="E45" s="3" t="s">
        <v>192</v>
      </c>
      <c r="F45" s="3" t="s">
        <v>87</v>
      </c>
      <c r="G45" s="3"/>
      <c r="H45" s="3">
        <v>1</v>
      </c>
      <c r="I45" s="3" t="s">
        <v>39</v>
      </c>
      <c r="J45" s="3" t="s">
        <v>51</v>
      </c>
      <c r="K45" s="3">
        <v>3</v>
      </c>
      <c r="L45" s="3">
        <v>26545.5</v>
      </c>
      <c r="M45" s="3">
        <v>1.2</v>
      </c>
      <c r="N45" s="3">
        <v>2</v>
      </c>
      <c r="O45" s="3">
        <v>4.21</v>
      </c>
      <c r="P45" s="3">
        <v>111756.56</v>
      </c>
      <c r="Q45" s="4">
        <v>0</v>
      </c>
      <c r="R45" s="3">
        <v>0</v>
      </c>
      <c r="S45" s="4">
        <v>0.1</v>
      </c>
      <c r="T45" s="3">
        <v>13410.79</v>
      </c>
      <c r="U45" s="3"/>
      <c r="V45" s="3"/>
      <c r="W45" s="9">
        <f t="shared" si="3"/>
        <v>147518.66200000001</v>
      </c>
    </row>
    <row r="46" spans="1:23">
      <c r="A46" s="3">
        <v>29</v>
      </c>
      <c r="B46" s="3" t="s">
        <v>88</v>
      </c>
      <c r="C46" s="3" t="s">
        <v>76</v>
      </c>
      <c r="D46" s="3" t="s">
        <v>49</v>
      </c>
      <c r="E46" s="3" t="s">
        <v>193</v>
      </c>
      <c r="F46" s="3" t="s">
        <v>89</v>
      </c>
      <c r="G46" s="3"/>
      <c r="H46" s="3">
        <v>1</v>
      </c>
      <c r="I46" s="3" t="s">
        <v>39</v>
      </c>
      <c r="J46" s="3" t="s">
        <v>51</v>
      </c>
      <c r="K46" s="3">
        <v>3</v>
      </c>
      <c r="L46" s="3">
        <v>26545.5</v>
      </c>
      <c r="M46" s="3">
        <v>1.2</v>
      </c>
      <c r="N46" s="3">
        <v>2</v>
      </c>
      <c r="O46" s="3">
        <v>4</v>
      </c>
      <c r="P46" s="3">
        <v>106182</v>
      </c>
      <c r="Q46" s="4">
        <v>0</v>
      </c>
      <c r="R46" s="3">
        <v>0</v>
      </c>
      <c r="S46" s="4">
        <v>0.1</v>
      </c>
      <c r="T46" s="3">
        <v>12741.84</v>
      </c>
      <c r="U46" s="3"/>
      <c r="V46" s="3"/>
      <c r="W46" s="9">
        <f t="shared" si="3"/>
        <v>140160.24</v>
      </c>
    </row>
    <row r="47" spans="1:23">
      <c r="A47" s="3">
        <v>30</v>
      </c>
      <c r="B47" s="3" t="s">
        <v>90</v>
      </c>
      <c r="C47" s="3" t="s">
        <v>76</v>
      </c>
      <c r="D47" s="3" t="s">
        <v>49</v>
      </c>
      <c r="E47" s="3" t="s">
        <v>194</v>
      </c>
      <c r="F47" s="3" t="s">
        <v>56</v>
      </c>
      <c r="G47" s="3"/>
      <c r="H47" s="3">
        <v>1</v>
      </c>
      <c r="I47" s="3" t="s">
        <v>39</v>
      </c>
      <c r="J47" s="3" t="s">
        <v>51</v>
      </c>
      <c r="K47" s="3">
        <v>2</v>
      </c>
      <c r="L47" s="3">
        <v>26545.5</v>
      </c>
      <c r="M47" s="3">
        <v>1.2</v>
      </c>
      <c r="N47" s="3">
        <v>2</v>
      </c>
      <c r="O47" s="3">
        <v>4.1399999999999997</v>
      </c>
      <c r="P47" s="3">
        <v>109898.37</v>
      </c>
      <c r="Q47" s="4">
        <v>0</v>
      </c>
      <c r="R47" s="3">
        <v>0</v>
      </c>
      <c r="S47" s="4">
        <v>0.1</v>
      </c>
      <c r="T47" s="3">
        <v>13187.8</v>
      </c>
      <c r="U47" s="3"/>
      <c r="V47" s="3"/>
      <c r="W47" s="9">
        <f t="shared" si="3"/>
        <v>145065.84399999998</v>
      </c>
    </row>
    <row r="48" spans="1:23">
      <c r="A48" s="3">
        <v>31</v>
      </c>
      <c r="B48" s="3" t="s">
        <v>91</v>
      </c>
      <c r="C48" s="3" t="s">
        <v>76</v>
      </c>
      <c r="D48" s="3" t="s">
        <v>32</v>
      </c>
      <c r="E48" s="3" t="s">
        <v>195</v>
      </c>
      <c r="F48" s="3" t="s">
        <v>42</v>
      </c>
      <c r="G48" s="3"/>
      <c r="H48" s="3">
        <v>1</v>
      </c>
      <c r="I48" s="3" t="s">
        <v>39</v>
      </c>
      <c r="J48" s="3" t="s">
        <v>47</v>
      </c>
      <c r="K48" s="3">
        <v>2</v>
      </c>
      <c r="L48" s="3">
        <v>26545.5</v>
      </c>
      <c r="M48" s="3">
        <v>1.2</v>
      </c>
      <c r="N48" s="3">
        <v>1</v>
      </c>
      <c r="O48" s="3">
        <v>4.25</v>
      </c>
      <c r="P48" s="3">
        <v>112818.38</v>
      </c>
      <c r="Q48" s="4">
        <v>0</v>
      </c>
      <c r="R48" s="3">
        <v>0</v>
      </c>
      <c r="S48" s="4">
        <v>0.1</v>
      </c>
      <c r="T48" s="3">
        <v>13538.21</v>
      </c>
      <c r="U48" s="3"/>
      <c r="V48" s="3"/>
      <c r="W48" s="9">
        <f t="shared" si="3"/>
        <v>148920.266</v>
      </c>
    </row>
    <row r="49" spans="1:23">
      <c r="A49" s="3">
        <v>32</v>
      </c>
      <c r="B49" s="3" t="s">
        <v>92</v>
      </c>
      <c r="C49" s="3" t="s">
        <v>76</v>
      </c>
      <c r="D49" s="3" t="s">
        <v>32</v>
      </c>
      <c r="E49" s="3" t="s">
        <v>196</v>
      </c>
      <c r="F49" s="3" t="s">
        <v>89</v>
      </c>
      <c r="G49" s="3"/>
      <c r="H49" s="3">
        <v>1</v>
      </c>
      <c r="I49" s="3" t="s">
        <v>39</v>
      </c>
      <c r="J49" s="3" t="s">
        <v>47</v>
      </c>
      <c r="K49" s="3">
        <v>4</v>
      </c>
      <c r="L49" s="3">
        <v>26545.5</v>
      </c>
      <c r="M49" s="3">
        <v>1.2</v>
      </c>
      <c r="N49" s="3">
        <v>2</v>
      </c>
      <c r="O49" s="3">
        <v>3.45</v>
      </c>
      <c r="P49" s="3">
        <v>91581.98</v>
      </c>
      <c r="Q49" s="4">
        <v>0</v>
      </c>
      <c r="R49" s="3">
        <v>0</v>
      </c>
      <c r="S49" s="4">
        <v>0.1</v>
      </c>
      <c r="T49" s="3">
        <v>10989.84</v>
      </c>
      <c r="U49" s="5">
        <v>0.3</v>
      </c>
      <c r="V49" s="3">
        <v>32969.51</v>
      </c>
      <c r="W49" s="9">
        <f t="shared" si="3"/>
        <v>153857.726</v>
      </c>
    </row>
    <row r="50" spans="1:23">
      <c r="A50" s="3">
        <v>33</v>
      </c>
      <c r="B50" s="3" t="s">
        <v>93</v>
      </c>
      <c r="C50" s="3" t="s">
        <v>76</v>
      </c>
      <c r="D50" s="3" t="s">
        <v>32</v>
      </c>
      <c r="E50" s="3" t="s">
        <v>197</v>
      </c>
      <c r="F50" s="3" t="s">
        <v>33</v>
      </c>
      <c r="G50" s="3"/>
      <c r="H50" s="3">
        <v>1</v>
      </c>
      <c r="I50" s="3" t="s">
        <v>39</v>
      </c>
      <c r="J50" s="3" t="s">
        <v>47</v>
      </c>
      <c r="K50" s="3">
        <v>2</v>
      </c>
      <c r="L50" s="3">
        <v>26545.5</v>
      </c>
      <c r="M50" s="3">
        <v>1.2</v>
      </c>
      <c r="N50" s="3">
        <v>1</v>
      </c>
      <c r="O50" s="3">
        <v>4.32</v>
      </c>
      <c r="P50" s="3">
        <v>114676.56</v>
      </c>
      <c r="Q50" s="4">
        <v>0</v>
      </c>
      <c r="R50" s="3">
        <v>0</v>
      </c>
      <c r="S50" s="4">
        <v>0.1</v>
      </c>
      <c r="T50" s="3">
        <v>13761.19</v>
      </c>
      <c r="U50" s="3"/>
      <c r="V50" s="3"/>
      <c r="W50" s="9">
        <f t="shared" si="3"/>
        <v>151373.06200000001</v>
      </c>
    </row>
    <row r="51" spans="1:23">
      <c r="A51" s="3">
        <v>34</v>
      </c>
      <c r="B51" s="3" t="s">
        <v>94</v>
      </c>
      <c r="C51" s="3" t="s">
        <v>76</v>
      </c>
      <c r="D51" s="3" t="s">
        <v>32</v>
      </c>
      <c r="E51" s="3" t="s">
        <v>198</v>
      </c>
      <c r="F51" s="3" t="s">
        <v>33</v>
      </c>
      <c r="G51" s="3"/>
      <c r="H51" s="3">
        <v>1</v>
      </c>
      <c r="I51" s="3" t="s">
        <v>39</v>
      </c>
      <c r="J51" s="3" t="s">
        <v>47</v>
      </c>
      <c r="K51" s="3">
        <v>2</v>
      </c>
      <c r="L51" s="3">
        <v>26545.5</v>
      </c>
      <c r="M51" s="3">
        <v>1.2</v>
      </c>
      <c r="N51" s="3">
        <v>1</v>
      </c>
      <c r="O51" s="3">
        <v>4.32</v>
      </c>
      <c r="P51" s="3">
        <v>114676.56</v>
      </c>
      <c r="Q51" s="4">
        <v>0</v>
      </c>
      <c r="R51" s="3">
        <v>0</v>
      </c>
      <c r="S51" s="4">
        <v>0.1</v>
      </c>
      <c r="T51" s="3">
        <v>13761.19</v>
      </c>
      <c r="U51" s="3"/>
      <c r="V51" s="3"/>
      <c r="W51" s="9">
        <f t="shared" si="3"/>
        <v>151373.06200000001</v>
      </c>
    </row>
    <row r="52" spans="1:23">
      <c r="A52" s="3">
        <v>35</v>
      </c>
      <c r="B52" s="3" t="s">
        <v>95</v>
      </c>
      <c r="C52" s="3" t="s">
        <v>76</v>
      </c>
      <c r="D52" s="3" t="s">
        <v>32</v>
      </c>
      <c r="E52" s="3" t="s">
        <v>199</v>
      </c>
      <c r="F52" s="3" t="s">
        <v>102</v>
      </c>
      <c r="G52" s="3"/>
      <c r="H52" s="3">
        <v>1</v>
      </c>
      <c r="I52" s="3" t="s">
        <v>39</v>
      </c>
      <c r="J52" s="3" t="s">
        <v>47</v>
      </c>
      <c r="K52" s="3">
        <v>4</v>
      </c>
      <c r="L52" s="3">
        <v>26545.5</v>
      </c>
      <c r="M52" s="3">
        <v>1.2</v>
      </c>
      <c r="N52" s="3"/>
      <c r="O52" s="3">
        <v>3.36</v>
      </c>
      <c r="P52" s="3">
        <v>89192.88</v>
      </c>
      <c r="Q52" s="4">
        <v>0</v>
      </c>
      <c r="R52" s="3">
        <v>0</v>
      </c>
      <c r="S52" s="4">
        <v>0.1</v>
      </c>
      <c r="T52" s="3">
        <v>10703.15</v>
      </c>
      <c r="U52" s="3"/>
      <c r="V52" s="3"/>
      <c r="W52" s="9">
        <f t="shared" si="3"/>
        <v>117734.606</v>
      </c>
    </row>
    <row r="53" spans="1:23">
      <c r="A53" s="3">
        <v>36</v>
      </c>
      <c r="B53" s="3" t="s">
        <v>200</v>
      </c>
      <c r="C53" s="3" t="s">
        <v>76</v>
      </c>
      <c r="D53" s="3" t="s">
        <v>32</v>
      </c>
      <c r="E53" s="3" t="s">
        <v>201</v>
      </c>
      <c r="F53" s="3" t="s">
        <v>56</v>
      </c>
      <c r="G53" s="3"/>
      <c r="H53" s="3">
        <v>1</v>
      </c>
      <c r="I53" s="3" t="s">
        <v>39</v>
      </c>
      <c r="J53" s="3" t="s">
        <v>47</v>
      </c>
      <c r="K53" s="3">
        <v>3</v>
      </c>
      <c r="L53" s="3">
        <v>26545.5</v>
      </c>
      <c r="M53" s="3">
        <v>1.2</v>
      </c>
      <c r="N53" s="3">
        <v>2</v>
      </c>
      <c r="O53" s="3">
        <v>3.97</v>
      </c>
      <c r="P53" s="3">
        <v>105385.64</v>
      </c>
      <c r="Q53" s="4">
        <v>0</v>
      </c>
      <c r="R53" s="3">
        <v>0</v>
      </c>
      <c r="S53" s="4">
        <v>0.1</v>
      </c>
      <c r="T53" s="3">
        <v>12646.28</v>
      </c>
      <c r="U53" s="3"/>
      <c r="V53" s="3"/>
      <c r="W53" s="9">
        <f t="shared" si="3"/>
        <v>139109.04800000001</v>
      </c>
    </row>
    <row r="54" spans="1:23">
      <c r="A54" s="3">
        <v>37</v>
      </c>
      <c r="B54" s="3" t="s">
        <v>97</v>
      </c>
      <c r="C54" s="3" t="s">
        <v>76</v>
      </c>
      <c r="D54" s="3" t="s">
        <v>32</v>
      </c>
      <c r="E54" s="3" t="s">
        <v>202</v>
      </c>
      <c r="F54" s="3" t="s">
        <v>42</v>
      </c>
      <c r="G54" s="3"/>
      <c r="H54" s="3">
        <v>1</v>
      </c>
      <c r="I54" s="3" t="s">
        <v>39</v>
      </c>
      <c r="J54" s="3" t="s">
        <v>47</v>
      </c>
      <c r="K54" s="3">
        <v>3</v>
      </c>
      <c r="L54" s="3">
        <v>26545.5</v>
      </c>
      <c r="M54" s="3">
        <v>1.2</v>
      </c>
      <c r="N54" s="3">
        <v>1</v>
      </c>
      <c r="O54" s="3">
        <v>4.25</v>
      </c>
      <c r="P54" s="3">
        <v>112818.38</v>
      </c>
      <c r="Q54" s="4">
        <v>0</v>
      </c>
      <c r="R54" s="3">
        <v>0</v>
      </c>
      <c r="S54" s="4">
        <v>0.1</v>
      </c>
      <c r="T54" s="3">
        <v>13538.21</v>
      </c>
      <c r="U54" s="3"/>
      <c r="V54" s="3"/>
      <c r="W54" s="9">
        <f t="shared" si="3"/>
        <v>148920.266</v>
      </c>
    </row>
    <row r="55" spans="1:23">
      <c r="A55" s="3">
        <v>38</v>
      </c>
      <c r="B55" s="3" t="s">
        <v>98</v>
      </c>
      <c r="C55" s="3" t="s">
        <v>76</v>
      </c>
      <c r="D55" s="3" t="s">
        <v>32</v>
      </c>
      <c r="E55" s="3" t="s">
        <v>203</v>
      </c>
      <c r="F55" s="3" t="s">
        <v>68</v>
      </c>
      <c r="G55" s="3"/>
      <c r="H55" s="3">
        <v>1</v>
      </c>
      <c r="I55" s="3" t="s">
        <v>39</v>
      </c>
      <c r="J55" s="3" t="s">
        <v>47</v>
      </c>
      <c r="K55" s="3">
        <v>2</v>
      </c>
      <c r="L55" s="3">
        <v>26545.5</v>
      </c>
      <c r="M55" s="3">
        <v>1.2</v>
      </c>
      <c r="N55" s="3">
        <v>1</v>
      </c>
      <c r="O55" s="3">
        <v>3.97</v>
      </c>
      <c r="P55" s="3">
        <v>105385.64</v>
      </c>
      <c r="Q55" s="4">
        <v>0</v>
      </c>
      <c r="R55" s="3">
        <v>0</v>
      </c>
      <c r="S55" s="4">
        <v>0.1</v>
      </c>
      <c r="T55" s="3">
        <v>12646.28</v>
      </c>
      <c r="U55" s="5">
        <v>0.35</v>
      </c>
      <c r="V55" s="3">
        <v>44261.97</v>
      </c>
      <c r="W55" s="9">
        <f t="shared" si="3"/>
        <v>183371.01800000001</v>
      </c>
    </row>
    <row r="56" spans="1:23">
      <c r="A56" s="3">
        <v>39</v>
      </c>
      <c r="B56" s="3" t="s">
        <v>99</v>
      </c>
      <c r="C56" s="3" t="s">
        <v>76</v>
      </c>
      <c r="D56" s="3" t="s">
        <v>32</v>
      </c>
      <c r="E56" s="3" t="s">
        <v>204</v>
      </c>
      <c r="F56" s="3" t="s">
        <v>68</v>
      </c>
      <c r="G56" s="3"/>
      <c r="H56" s="3">
        <v>1</v>
      </c>
      <c r="I56" s="3" t="s">
        <v>39</v>
      </c>
      <c r="J56" s="3" t="s">
        <v>47</v>
      </c>
      <c r="K56" s="3">
        <v>3</v>
      </c>
      <c r="L56" s="3">
        <v>26545.5</v>
      </c>
      <c r="M56" s="3">
        <v>1.2</v>
      </c>
      <c r="N56" s="3">
        <v>2</v>
      </c>
      <c r="O56" s="3">
        <v>3.91</v>
      </c>
      <c r="P56" s="3">
        <v>103792.91</v>
      </c>
      <c r="Q56" s="4">
        <v>0</v>
      </c>
      <c r="R56" s="3">
        <v>0</v>
      </c>
      <c r="S56" s="4">
        <v>0.1</v>
      </c>
      <c r="T56" s="3">
        <v>12455.15</v>
      </c>
      <c r="U56" s="3"/>
      <c r="V56" s="3"/>
      <c r="W56" s="9">
        <f t="shared" si="3"/>
        <v>137006.64199999999</v>
      </c>
    </row>
    <row r="57" spans="1:23">
      <c r="A57" s="3">
        <v>40</v>
      </c>
      <c r="B57" s="3" t="s">
        <v>100</v>
      </c>
      <c r="C57" s="3" t="s">
        <v>76</v>
      </c>
      <c r="D57" s="3" t="s">
        <v>32</v>
      </c>
      <c r="E57" s="3" t="s">
        <v>205</v>
      </c>
      <c r="F57" s="3" t="s">
        <v>102</v>
      </c>
      <c r="G57" s="3"/>
      <c r="H57" s="3">
        <v>1</v>
      </c>
      <c r="I57" s="3" t="s">
        <v>39</v>
      </c>
      <c r="J57" s="3" t="s">
        <v>47</v>
      </c>
      <c r="K57" s="3">
        <v>4</v>
      </c>
      <c r="L57" s="3">
        <v>26545.5</v>
      </c>
      <c r="M57" s="3">
        <v>1.2</v>
      </c>
      <c r="N57" s="3"/>
      <c r="O57" s="3">
        <v>3.36</v>
      </c>
      <c r="P57" s="3">
        <v>89192.88</v>
      </c>
      <c r="Q57" s="4">
        <v>0</v>
      </c>
      <c r="R57" s="3">
        <v>0</v>
      </c>
      <c r="S57" s="4">
        <v>0.1</v>
      </c>
      <c r="T57" s="3">
        <v>10703.15</v>
      </c>
      <c r="U57" s="3"/>
      <c r="V57" s="3"/>
      <c r="W57" s="9">
        <f t="shared" si="3"/>
        <v>117734.606</v>
      </c>
    </row>
    <row r="58" spans="1:23">
      <c r="A58" s="3">
        <v>41</v>
      </c>
      <c r="B58" s="3" t="s">
        <v>101</v>
      </c>
      <c r="C58" s="3" t="s">
        <v>76</v>
      </c>
      <c r="D58" s="3" t="s">
        <v>32</v>
      </c>
      <c r="E58" s="3" t="s">
        <v>206</v>
      </c>
      <c r="F58" s="3" t="s">
        <v>102</v>
      </c>
      <c r="G58" s="3"/>
      <c r="H58" s="3">
        <v>1</v>
      </c>
      <c r="I58" s="3" t="s">
        <v>39</v>
      </c>
      <c r="J58" s="3" t="s">
        <v>47</v>
      </c>
      <c r="K58" s="3">
        <v>4</v>
      </c>
      <c r="L58" s="3">
        <v>26545.5</v>
      </c>
      <c r="M58" s="3">
        <v>1.2</v>
      </c>
      <c r="N58" s="3"/>
      <c r="O58" s="3">
        <v>3.36</v>
      </c>
      <c r="P58" s="3">
        <v>89192.88</v>
      </c>
      <c r="Q58" s="4">
        <v>0</v>
      </c>
      <c r="R58" s="3">
        <v>0</v>
      </c>
      <c r="S58" s="4">
        <v>0.1</v>
      </c>
      <c r="T58" s="3">
        <v>10703.15</v>
      </c>
      <c r="U58" s="3"/>
      <c r="V58" s="3"/>
      <c r="W58" s="9">
        <f t="shared" si="3"/>
        <v>117734.606</v>
      </c>
    </row>
    <row r="59" spans="1:23">
      <c r="A59" s="3">
        <v>42</v>
      </c>
      <c r="B59" s="3" t="s">
        <v>103</v>
      </c>
      <c r="C59" s="3" t="s">
        <v>76</v>
      </c>
      <c r="D59" s="3" t="s">
        <v>32</v>
      </c>
      <c r="E59" s="3" t="s">
        <v>207</v>
      </c>
      <c r="F59" s="3" t="s">
        <v>102</v>
      </c>
      <c r="G59" s="3"/>
      <c r="H59" s="3">
        <v>1</v>
      </c>
      <c r="I59" s="3" t="s">
        <v>39</v>
      </c>
      <c r="J59" s="3" t="s">
        <v>47</v>
      </c>
      <c r="K59" s="3">
        <v>4</v>
      </c>
      <c r="L59" s="3">
        <v>26545.5</v>
      </c>
      <c r="M59" s="3">
        <v>1.2</v>
      </c>
      <c r="N59" s="3"/>
      <c r="O59" s="3">
        <v>3.36</v>
      </c>
      <c r="P59" s="3">
        <v>89192.88</v>
      </c>
      <c r="Q59" s="4">
        <v>0</v>
      </c>
      <c r="R59" s="3">
        <v>0</v>
      </c>
      <c r="S59" s="4">
        <v>0.1</v>
      </c>
      <c r="T59" s="3">
        <v>10703.15</v>
      </c>
      <c r="U59" s="3"/>
      <c r="V59" s="3"/>
      <c r="W59" s="9">
        <f t="shared" si="3"/>
        <v>117734.606</v>
      </c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>
        <v>32.5</v>
      </c>
      <c r="N60" s="3"/>
      <c r="O60" s="3"/>
      <c r="P60" s="3">
        <v>0</v>
      </c>
      <c r="Q60" s="3"/>
      <c r="R60" s="3"/>
      <c r="S60" s="3"/>
      <c r="T60" s="3"/>
      <c r="U60" s="3"/>
      <c r="V60" s="3"/>
      <c r="W60" s="3">
        <f>SUM(W14:W59)</f>
        <v>5689236.8850999996</v>
      </c>
    </row>
    <row r="61" spans="1:23">
      <c r="A61" s="3">
        <v>43</v>
      </c>
      <c r="B61" s="3" t="s">
        <v>104</v>
      </c>
      <c r="C61" s="3" t="s">
        <v>105</v>
      </c>
      <c r="D61" s="3" t="s">
        <v>32</v>
      </c>
      <c r="E61" s="3" t="s">
        <v>208</v>
      </c>
      <c r="F61" s="3" t="s">
        <v>106</v>
      </c>
      <c r="G61" s="3"/>
      <c r="H61" s="3">
        <v>1</v>
      </c>
      <c r="I61" s="3" t="s">
        <v>107</v>
      </c>
      <c r="J61" s="3" t="s">
        <v>107</v>
      </c>
      <c r="K61" s="3">
        <v>1</v>
      </c>
      <c r="L61" s="3">
        <v>17697</v>
      </c>
      <c r="M61" s="3">
        <v>1.125</v>
      </c>
      <c r="N61" s="3"/>
      <c r="O61" s="3">
        <v>3.08</v>
      </c>
      <c r="P61" s="3">
        <v>54506.76</v>
      </c>
      <c r="Q61" s="4">
        <v>0</v>
      </c>
      <c r="R61" s="3">
        <v>0</v>
      </c>
      <c r="S61" s="4">
        <v>0.1</v>
      </c>
      <c r="T61" s="3">
        <v>6132.01</v>
      </c>
      <c r="U61" s="5">
        <v>0.3</v>
      </c>
      <c r="V61" s="3">
        <v>5972.74</v>
      </c>
      <c r="W61" s="9">
        <f t="shared" si="3"/>
        <v>73424.85500000001</v>
      </c>
    </row>
    <row r="62" spans="1:23">
      <c r="A62" s="3">
        <v>44</v>
      </c>
      <c r="B62" s="3" t="s">
        <v>108</v>
      </c>
      <c r="C62" s="3" t="s">
        <v>109</v>
      </c>
      <c r="D62" s="3" t="s">
        <v>32</v>
      </c>
      <c r="E62" s="3" t="s">
        <v>209</v>
      </c>
      <c r="F62" s="3" t="s">
        <v>42</v>
      </c>
      <c r="G62" s="3"/>
      <c r="H62" s="3">
        <v>1</v>
      </c>
      <c r="I62" s="3" t="s">
        <v>107</v>
      </c>
      <c r="J62" s="3" t="s">
        <v>107</v>
      </c>
      <c r="K62" s="3">
        <v>1</v>
      </c>
      <c r="L62" s="3">
        <v>17697</v>
      </c>
      <c r="M62" s="3">
        <v>1.125</v>
      </c>
      <c r="N62" s="3"/>
      <c r="O62" s="3">
        <v>3.22</v>
      </c>
      <c r="P62" s="3">
        <v>56984.34</v>
      </c>
      <c r="Q62" s="4">
        <v>0</v>
      </c>
      <c r="R62" s="3">
        <v>0</v>
      </c>
      <c r="S62" s="4">
        <v>0.1</v>
      </c>
      <c r="T62" s="3">
        <v>6410.74</v>
      </c>
      <c r="U62" s="5">
        <v>0.3</v>
      </c>
      <c r="V62" s="3">
        <v>5972.74</v>
      </c>
      <c r="W62" s="9">
        <f t="shared" si="3"/>
        <v>76490.862500000003</v>
      </c>
    </row>
    <row r="63" spans="1:23">
      <c r="A63" s="3">
        <v>45</v>
      </c>
      <c r="B63" s="3" t="s">
        <v>110</v>
      </c>
      <c r="C63" s="3" t="s">
        <v>109</v>
      </c>
      <c r="D63" s="3" t="s">
        <v>32</v>
      </c>
      <c r="E63" s="3" t="s">
        <v>210</v>
      </c>
      <c r="F63" s="3" t="s">
        <v>33</v>
      </c>
      <c r="G63" s="3"/>
      <c r="H63" s="3">
        <v>1</v>
      </c>
      <c r="I63" s="3" t="s">
        <v>107</v>
      </c>
      <c r="J63" s="3" t="s">
        <v>107</v>
      </c>
      <c r="K63" s="3">
        <v>1</v>
      </c>
      <c r="L63" s="3">
        <v>17697</v>
      </c>
      <c r="M63" s="3">
        <v>1.5</v>
      </c>
      <c r="N63" s="3"/>
      <c r="O63" s="3">
        <v>3.25</v>
      </c>
      <c r="P63" s="3">
        <v>57515.25</v>
      </c>
      <c r="Q63" s="4">
        <v>0</v>
      </c>
      <c r="R63" s="3">
        <v>0</v>
      </c>
      <c r="S63" s="4">
        <v>0.1</v>
      </c>
      <c r="T63" s="3">
        <v>8627.2900000000009</v>
      </c>
      <c r="U63" s="5">
        <v>0.3</v>
      </c>
      <c r="V63" s="3">
        <v>7963.65</v>
      </c>
      <c r="W63" s="9">
        <f t="shared" si="3"/>
        <v>102863.815</v>
      </c>
    </row>
    <row r="64" spans="1:23">
      <c r="A64" s="3">
        <v>46</v>
      </c>
      <c r="B64" s="3" t="s">
        <v>111</v>
      </c>
      <c r="C64" s="3" t="s">
        <v>109</v>
      </c>
      <c r="D64" s="3" t="s">
        <v>32</v>
      </c>
      <c r="E64" s="3" t="s">
        <v>211</v>
      </c>
      <c r="F64" s="3" t="s">
        <v>33</v>
      </c>
      <c r="G64" s="3"/>
      <c r="H64" s="3">
        <v>1</v>
      </c>
      <c r="I64" s="3" t="s">
        <v>107</v>
      </c>
      <c r="J64" s="3" t="s">
        <v>107</v>
      </c>
      <c r="K64" s="3">
        <v>1</v>
      </c>
      <c r="L64" s="3">
        <v>17697</v>
      </c>
      <c r="M64" s="3">
        <v>1.125</v>
      </c>
      <c r="N64" s="3"/>
      <c r="O64" s="3">
        <v>3.25</v>
      </c>
      <c r="P64" s="3">
        <v>57515.25</v>
      </c>
      <c r="Q64" s="4">
        <v>0</v>
      </c>
      <c r="R64" s="3">
        <v>0</v>
      </c>
      <c r="S64" s="4">
        <v>0.1</v>
      </c>
      <c r="T64" s="3">
        <v>6470.47</v>
      </c>
      <c r="U64" s="5">
        <v>0.3</v>
      </c>
      <c r="V64" s="3">
        <v>5972.74</v>
      </c>
      <c r="W64" s="9">
        <f t="shared" si="3"/>
        <v>77147.866250000006</v>
      </c>
    </row>
    <row r="65" spans="1:23">
      <c r="A65" s="3">
        <v>47</v>
      </c>
      <c r="B65" s="3" t="s">
        <v>112</v>
      </c>
      <c r="C65" s="3" t="s">
        <v>109</v>
      </c>
      <c r="D65" s="3" t="s">
        <v>32</v>
      </c>
      <c r="E65" s="3" t="s">
        <v>212</v>
      </c>
      <c r="F65" s="3" t="s">
        <v>42</v>
      </c>
      <c r="G65" s="3"/>
      <c r="H65" s="3">
        <v>1</v>
      </c>
      <c r="I65" s="3" t="s">
        <v>107</v>
      </c>
      <c r="J65" s="3" t="s">
        <v>107</v>
      </c>
      <c r="K65" s="3">
        <v>1</v>
      </c>
      <c r="L65" s="3">
        <v>17697</v>
      </c>
      <c r="M65" s="3">
        <v>1.125</v>
      </c>
      <c r="N65" s="3"/>
      <c r="O65" s="3">
        <v>3.22</v>
      </c>
      <c r="P65" s="3">
        <v>56984.34</v>
      </c>
      <c r="Q65" s="4">
        <v>0</v>
      </c>
      <c r="R65" s="3">
        <v>0</v>
      </c>
      <c r="S65" s="4">
        <v>0.1</v>
      </c>
      <c r="T65" s="3">
        <v>6410.74</v>
      </c>
      <c r="U65" s="5">
        <v>0.3</v>
      </c>
      <c r="V65" s="3">
        <v>5972.74</v>
      </c>
      <c r="W65" s="9">
        <f t="shared" si="3"/>
        <v>76490.862500000003</v>
      </c>
    </row>
    <row r="66" spans="1:23">
      <c r="A66" s="3">
        <v>48</v>
      </c>
      <c r="B66" s="3" t="s">
        <v>113</v>
      </c>
      <c r="C66" s="3" t="s">
        <v>109</v>
      </c>
      <c r="D66" s="3" t="s">
        <v>32</v>
      </c>
      <c r="E66" s="3" t="s">
        <v>213</v>
      </c>
      <c r="F66" s="3" t="s">
        <v>87</v>
      </c>
      <c r="G66" s="3"/>
      <c r="H66" s="3">
        <v>1</v>
      </c>
      <c r="I66" s="3" t="s">
        <v>107</v>
      </c>
      <c r="J66" s="3" t="s">
        <v>107</v>
      </c>
      <c r="K66" s="3">
        <v>1</v>
      </c>
      <c r="L66" s="3">
        <v>17697</v>
      </c>
      <c r="M66" s="3">
        <v>1.125</v>
      </c>
      <c r="N66" s="3"/>
      <c r="O66" s="3">
        <v>3.16</v>
      </c>
      <c r="P66" s="3">
        <v>55922.52</v>
      </c>
      <c r="Q66" s="4">
        <v>0</v>
      </c>
      <c r="R66" s="3">
        <v>0</v>
      </c>
      <c r="S66" s="4">
        <v>0.1</v>
      </c>
      <c r="T66" s="3">
        <v>6291.28</v>
      </c>
      <c r="U66" s="5">
        <v>0.3</v>
      </c>
      <c r="V66" s="3">
        <v>5972.74</v>
      </c>
      <c r="W66" s="9">
        <f t="shared" si="3"/>
        <v>75176.85500000001</v>
      </c>
    </row>
    <row r="67" spans="1:23">
      <c r="A67" s="3">
        <v>49</v>
      </c>
      <c r="B67" s="3" t="s">
        <v>114</v>
      </c>
      <c r="C67" s="3" t="s">
        <v>109</v>
      </c>
      <c r="D67" s="3" t="s">
        <v>32</v>
      </c>
      <c r="E67" s="3" t="s">
        <v>214</v>
      </c>
      <c r="F67" s="3" t="s">
        <v>68</v>
      </c>
      <c r="G67" s="3"/>
      <c r="H67" s="3">
        <v>1</v>
      </c>
      <c r="I67" s="3" t="s">
        <v>107</v>
      </c>
      <c r="J67" s="3" t="s">
        <v>107</v>
      </c>
      <c r="K67" s="3">
        <v>1</v>
      </c>
      <c r="L67" s="3">
        <v>17697</v>
      </c>
      <c r="M67" s="3">
        <v>1.125</v>
      </c>
      <c r="N67" s="3"/>
      <c r="O67" s="3">
        <v>3.08</v>
      </c>
      <c r="P67" s="3">
        <v>54506.76</v>
      </c>
      <c r="Q67" s="4">
        <v>0</v>
      </c>
      <c r="R67" s="3">
        <v>0</v>
      </c>
      <c r="S67" s="4">
        <v>0.1</v>
      </c>
      <c r="T67" s="3">
        <v>6132.01</v>
      </c>
      <c r="U67" s="5">
        <v>0.3</v>
      </c>
      <c r="V67" s="3">
        <v>5972.74</v>
      </c>
      <c r="W67" s="9">
        <f t="shared" si="3"/>
        <v>73424.85500000001</v>
      </c>
    </row>
    <row r="68" spans="1:23">
      <c r="A68" s="3">
        <v>50</v>
      </c>
      <c r="B68" s="3" t="s">
        <v>115</v>
      </c>
      <c r="C68" s="3" t="s">
        <v>109</v>
      </c>
      <c r="D68" s="3" t="s">
        <v>32</v>
      </c>
      <c r="E68" s="3" t="s">
        <v>215</v>
      </c>
      <c r="F68" s="3" t="s">
        <v>89</v>
      </c>
      <c r="G68" s="3"/>
      <c r="H68" s="3">
        <v>1</v>
      </c>
      <c r="I68" s="3" t="s">
        <v>107</v>
      </c>
      <c r="J68" s="3" t="s">
        <v>107</v>
      </c>
      <c r="K68" s="3">
        <v>1</v>
      </c>
      <c r="L68" s="3">
        <v>17697</v>
      </c>
      <c r="M68" s="3">
        <v>1.125</v>
      </c>
      <c r="N68" s="3"/>
      <c r="O68" s="3">
        <v>3.04</v>
      </c>
      <c r="P68" s="3">
        <v>53798.879999999997</v>
      </c>
      <c r="Q68" s="4">
        <v>0</v>
      </c>
      <c r="R68" s="3">
        <v>0</v>
      </c>
      <c r="S68" s="4">
        <v>0.1</v>
      </c>
      <c r="T68" s="3">
        <v>6052.37</v>
      </c>
      <c r="U68" s="5">
        <v>0.3</v>
      </c>
      <c r="V68" s="3">
        <v>5972.74</v>
      </c>
      <c r="W68" s="9">
        <f t="shared" si="3"/>
        <v>72548.850000000006</v>
      </c>
    </row>
    <row r="69" spans="1:23">
      <c r="A69" s="3">
        <v>51</v>
      </c>
      <c r="B69" s="3" t="s">
        <v>116</v>
      </c>
      <c r="C69" s="3" t="s">
        <v>109</v>
      </c>
      <c r="D69" s="3" t="s">
        <v>32</v>
      </c>
      <c r="E69" s="3" t="s">
        <v>216</v>
      </c>
      <c r="F69" s="3" t="s">
        <v>65</v>
      </c>
      <c r="G69" s="3"/>
      <c r="H69" s="3">
        <v>1</v>
      </c>
      <c r="I69" s="3" t="s">
        <v>107</v>
      </c>
      <c r="J69" s="3" t="s">
        <v>107</v>
      </c>
      <c r="K69" s="3">
        <v>1</v>
      </c>
      <c r="L69" s="3">
        <v>17697</v>
      </c>
      <c r="M69" s="3">
        <v>1.125</v>
      </c>
      <c r="N69" s="3"/>
      <c r="O69" s="3">
        <v>2.98</v>
      </c>
      <c r="P69" s="3">
        <v>52737.06</v>
      </c>
      <c r="Q69" s="4">
        <v>0</v>
      </c>
      <c r="R69" s="3">
        <v>0</v>
      </c>
      <c r="S69" s="4">
        <v>0.1</v>
      </c>
      <c r="T69" s="3">
        <v>5932.92</v>
      </c>
      <c r="U69" s="5">
        <v>0.3</v>
      </c>
      <c r="V69" s="3">
        <v>5972.74</v>
      </c>
      <c r="W69" s="9">
        <f t="shared" si="3"/>
        <v>71234.852499999994</v>
      </c>
    </row>
    <row r="70" spans="1:23">
      <c r="A70" s="3">
        <v>52</v>
      </c>
      <c r="B70" s="3" t="s">
        <v>117</v>
      </c>
      <c r="C70" s="3" t="s">
        <v>109</v>
      </c>
      <c r="D70" s="3" t="s">
        <v>32</v>
      </c>
      <c r="E70" s="3" t="s">
        <v>217</v>
      </c>
      <c r="F70" s="3" t="s">
        <v>71</v>
      </c>
      <c r="G70" s="3"/>
      <c r="H70" s="3">
        <v>1</v>
      </c>
      <c r="I70" s="3" t="s">
        <v>107</v>
      </c>
      <c r="J70" s="3" t="s">
        <v>107</v>
      </c>
      <c r="K70" s="3">
        <v>1</v>
      </c>
      <c r="L70" s="3">
        <v>17697</v>
      </c>
      <c r="M70" s="3">
        <v>1.125</v>
      </c>
      <c r="N70" s="3"/>
      <c r="O70" s="3">
        <v>3.01</v>
      </c>
      <c r="P70" s="3">
        <v>53267.97</v>
      </c>
      <c r="Q70" s="4">
        <v>0</v>
      </c>
      <c r="R70" s="3">
        <v>0</v>
      </c>
      <c r="S70" s="4">
        <v>0.1</v>
      </c>
      <c r="T70" s="3">
        <v>5992.65</v>
      </c>
      <c r="U70" s="5">
        <v>0.3</v>
      </c>
      <c r="V70" s="3">
        <v>5972.74</v>
      </c>
      <c r="W70" s="9">
        <f t="shared" si="3"/>
        <v>71891.856249999997</v>
      </c>
    </row>
    <row r="71" spans="1:23">
      <c r="A71" s="3">
        <v>53</v>
      </c>
      <c r="B71" s="3" t="s">
        <v>118</v>
      </c>
      <c r="C71" s="3" t="s">
        <v>109</v>
      </c>
      <c r="D71" s="3" t="s">
        <v>32</v>
      </c>
      <c r="E71" s="3" t="s">
        <v>218</v>
      </c>
      <c r="F71" s="3" t="s">
        <v>89</v>
      </c>
      <c r="G71" s="3"/>
      <c r="H71" s="3">
        <v>1</v>
      </c>
      <c r="I71" s="3" t="s">
        <v>107</v>
      </c>
      <c r="J71" s="3" t="s">
        <v>107</v>
      </c>
      <c r="K71" s="3">
        <v>1</v>
      </c>
      <c r="L71" s="3">
        <v>17697</v>
      </c>
      <c r="M71" s="3">
        <v>1.125</v>
      </c>
      <c r="N71" s="3"/>
      <c r="O71" s="3">
        <v>3.04</v>
      </c>
      <c r="P71" s="3">
        <v>53798.879999999997</v>
      </c>
      <c r="Q71" s="4">
        <v>0</v>
      </c>
      <c r="R71" s="3">
        <v>0</v>
      </c>
      <c r="S71" s="4">
        <v>0.1</v>
      </c>
      <c r="T71" s="3">
        <v>6052.37</v>
      </c>
      <c r="U71" s="5">
        <v>0.3</v>
      </c>
      <c r="V71" s="3">
        <v>5972.74</v>
      </c>
      <c r="W71" s="9">
        <f t="shared" si="3"/>
        <v>72548.850000000006</v>
      </c>
    </row>
    <row r="72" spans="1:23">
      <c r="A72" s="3">
        <v>54</v>
      </c>
      <c r="B72" s="3" t="s">
        <v>119</v>
      </c>
      <c r="C72" s="3" t="s">
        <v>109</v>
      </c>
      <c r="D72" s="3" t="s">
        <v>32</v>
      </c>
      <c r="E72" s="3" t="s">
        <v>219</v>
      </c>
      <c r="F72" s="3" t="s">
        <v>68</v>
      </c>
      <c r="G72" s="3"/>
      <c r="H72" s="3">
        <v>1</v>
      </c>
      <c r="I72" s="3" t="s">
        <v>107</v>
      </c>
      <c r="J72" s="3" t="s">
        <v>107</v>
      </c>
      <c r="K72" s="3">
        <v>1</v>
      </c>
      <c r="L72" s="3">
        <v>17697</v>
      </c>
      <c r="M72" s="3">
        <v>1.125</v>
      </c>
      <c r="N72" s="3"/>
      <c r="O72" s="3">
        <v>3.08</v>
      </c>
      <c r="P72" s="3">
        <v>54506.76</v>
      </c>
      <c r="Q72" s="4">
        <v>0</v>
      </c>
      <c r="R72" s="3">
        <v>0</v>
      </c>
      <c r="S72" s="4">
        <v>0.1</v>
      </c>
      <c r="T72" s="3">
        <v>6132.01</v>
      </c>
      <c r="U72" s="5">
        <v>0.3</v>
      </c>
      <c r="V72" s="3">
        <v>5972.74</v>
      </c>
      <c r="W72" s="9">
        <f t="shared" si="3"/>
        <v>73424.85500000001</v>
      </c>
    </row>
    <row r="73" spans="1:23">
      <c r="A73" s="3">
        <v>55</v>
      </c>
      <c r="B73" s="3" t="s">
        <v>120</v>
      </c>
      <c r="C73" s="3" t="s">
        <v>109</v>
      </c>
      <c r="D73" s="3" t="s">
        <v>32</v>
      </c>
      <c r="E73" s="3" t="s">
        <v>220</v>
      </c>
      <c r="F73" s="3" t="s">
        <v>65</v>
      </c>
      <c r="G73" s="3"/>
      <c r="H73" s="3">
        <v>1</v>
      </c>
      <c r="I73" s="3" t="s">
        <v>107</v>
      </c>
      <c r="J73" s="3" t="s">
        <v>107</v>
      </c>
      <c r="K73" s="3">
        <v>1</v>
      </c>
      <c r="L73" s="3">
        <v>17697</v>
      </c>
      <c r="M73" s="3">
        <v>1.125</v>
      </c>
      <c r="N73" s="3"/>
      <c r="O73" s="3">
        <v>2.98</v>
      </c>
      <c r="P73" s="3">
        <v>52737.06</v>
      </c>
      <c r="Q73" s="4">
        <v>0</v>
      </c>
      <c r="R73" s="3">
        <v>0</v>
      </c>
      <c r="S73" s="4">
        <v>0.1</v>
      </c>
      <c r="T73" s="3">
        <v>5932.92</v>
      </c>
      <c r="U73" s="5">
        <v>0.3</v>
      </c>
      <c r="V73" s="3">
        <v>5972.74</v>
      </c>
      <c r="W73" s="9">
        <f t="shared" si="3"/>
        <v>71234.852499999994</v>
      </c>
    </row>
    <row r="74" spans="1:23">
      <c r="A74" s="3">
        <v>56</v>
      </c>
      <c r="B74" s="3" t="s">
        <v>85</v>
      </c>
      <c r="C74" s="3" t="s">
        <v>109</v>
      </c>
      <c r="D74" s="3" t="s">
        <v>32</v>
      </c>
      <c r="E74" s="3" t="s">
        <v>96</v>
      </c>
      <c r="F74" s="3" t="s">
        <v>53</v>
      </c>
      <c r="G74" s="3"/>
      <c r="H74" s="3">
        <v>1</v>
      </c>
      <c r="I74" s="3" t="s">
        <v>107</v>
      </c>
      <c r="J74" s="3" t="s">
        <v>107</v>
      </c>
      <c r="K74" s="3">
        <v>1</v>
      </c>
      <c r="L74" s="3">
        <v>17697</v>
      </c>
      <c r="M74" s="3">
        <v>1.375</v>
      </c>
      <c r="N74" s="3"/>
      <c r="O74" s="3">
        <v>2.94</v>
      </c>
      <c r="P74" s="3">
        <v>52029.18</v>
      </c>
      <c r="Q74" s="4">
        <v>0</v>
      </c>
      <c r="R74" s="3">
        <v>0</v>
      </c>
      <c r="S74" s="4">
        <v>0.1</v>
      </c>
      <c r="T74" s="3">
        <v>7154.01</v>
      </c>
      <c r="U74" s="5">
        <v>0.3</v>
      </c>
      <c r="V74" s="3">
        <v>7300.01</v>
      </c>
      <c r="W74" s="9">
        <f t="shared" si="3"/>
        <v>85994.142499999987</v>
      </c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>
        <v>16.375</v>
      </c>
      <c r="N75" s="3"/>
      <c r="O75" s="3"/>
      <c r="P75" s="3">
        <v>0</v>
      </c>
      <c r="Q75" s="3"/>
      <c r="R75" s="3"/>
      <c r="S75" s="3"/>
      <c r="T75" s="3"/>
      <c r="U75" s="3"/>
      <c r="V75" s="3"/>
      <c r="W75" s="3">
        <f>SUM(W61:W74)</f>
        <v>1073898.23</v>
      </c>
    </row>
    <row r="76" spans="1:23">
      <c r="A76" s="3">
        <v>57</v>
      </c>
      <c r="B76" s="3" t="s">
        <v>121</v>
      </c>
      <c r="C76" s="3" t="s">
        <v>122</v>
      </c>
      <c r="D76" s="3" t="s">
        <v>25</v>
      </c>
      <c r="E76" s="3" t="s">
        <v>221</v>
      </c>
      <c r="F76" s="3" t="s">
        <v>87</v>
      </c>
      <c r="G76" s="3"/>
      <c r="H76" s="3">
        <v>1</v>
      </c>
      <c r="I76" s="3" t="s">
        <v>107</v>
      </c>
      <c r="J76" s="3" t="s">
        <v>107</v>
      </c>
      <c r="K76" s="3">
        <v>1</v>
      </c>
      <c r="L76" s="3">
        <v>17697</v>
      </c>
      <c r="M76" s="3">
        <v>0.25</v>
      </c>
      <c r="N76" s="3"/>
      <c r="O76" s="3">
        <v>3.16</v>
      </c>
      <c r="P76" s="3">
        <v>55922.52</v>
      </c>
      <c r="Q76" s="4">
        <v>0</v>
      </c>
      <c r="R76" s="3">
        <v>0</v>
      </c>
      <c r="S76" s="4">
        <v>0.1</v>
      </c>
      <c r="T76" s="3">
        <v>1398.06</v>
      </c>
      <c r="U76" s="3"/>
      <c r="V76" s="3"/>
      <c r="W76" s="9">
        <f t="shared" si="3"/>
        <v>15378.689999999999</v>
      </c>
    </row>
    <row r="77" spans="1:23">
      <c r="A77" s="3">
        <v>58</v>
      </c>
      <c r="B77" s="3" t="s">
        <v>123</v>
      </c>
      <c r="C77" s="3" t="s">
        <v>124</v>
      </c>
      <c r="D77" s="3" t="s">
        <v>32</v>
      </c>
      <c r="E77" s="3" t="s">
        <v>96</v>
      </c>
      <c r="F77" s="3" t="s">
        <v>53</v>
      </c>
      <c r="G77" s="3"/>
      <c r="H77" s="3">
        <v>1</v>
      </c>
      <c r="I77" s="3" t="s">
        <v>107</v>
      </c>
      <c r="J77" s="3" t="s">
        <v>107</v>
      </c>
      <c r="K77" s="3">
        <v>1</v>
      </c>
      <c r="L77" s="3">
        <v>17697</v>
      </c>
      <c r="M77" s="3">
        <v>1</v>
      </c>
      <c r="N77" s="3"/>
      <c r="O77" s="3">
        <v>2.94</v>
      </c>
      <c r="P77" s="3">
        <v>52029.18</v>
      </c>
      <c r="Q77" s="4">
        <v>0</v>
      </c>
      <c r="R77" s="3">
        <v>0</v>
      </c>
      <c r="S77" s="4">
        <v>0.1</v>
      </c>
      <c r="T77" s="3">
        <v>5202.92</v>
      </c>
      <c r="U77" s="3"/>
      <c r="V77" s="3"/>
      <c r="W77" s="9">
        <f t="shared" si="3"/>
        <v>57232.1</v>
      </c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1.25</v>
      </c>
      <c r="N78" s="3"/>
      <c r="O78" s="3"/>
      <c r="P78" s="3">
        <v>0</v>
      </c>
      <c r="Q78" s="3"/>
      <c r="R78" s="3"/>
      <c r="S78" s="3"/>
      <c r="T78" s="3"/>
      <c r="U78" s="3"/>
      <c r="V78" s="3"/>
      <c r="W78" s="3">
        <f>SUM(W76:W77)</f>
        <v>72610.789999999994</v>
      </c>
    </row>
    <row r="79" spans="1:23">
      <c r="A79" s="3" t="s">
        <v>125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>
        <v>60</v>
      </c>
      <c r="B80" s="3" t="s">
        <v>126</v>
      </c>
      <c r="C80" s="3" t="s">
        <v>127</v>
      </c>
      <c r="D80" s="3" t="s">
        <v>32</v>
      </c>
      <c r="E80" s="3"/>
      <c r="F80" s="3"/>
      <c r="G80" s="3"/>
      <c r="H80" s="3"/>
      <c r="I80" s="3"/>
      <c r="J80" s="3"/>
      <c r="K80" s="3">
        <v>5</v>
      </c>
      <c r="L80" s="3">
        <v>17697</v>
      </c>
      <c r="M80" s="3">
        <v>1</v>
      </c>
      <c r="N80" s="3"/>
      <c r="O80" s="3">
        <v>2.92</v>
      </c>
      <c r="P80" s="3">
        <v>51675.24</v>
      </c>
      <c r="Q80" s="4">
        <v>0</v>
      </c>
      <c r="R80" s="3">
        <v>0</v>
      </c>
      <c r="S80" s="4">
        <v>0.1</v>
      </c>
      <c r="T80" s="3">
        <v>5167.5200000000004</v>
      </c>
      <c r="U80" s="5">
        <v>0.3</v>
      </c>
      <c r="V80" s="3">
        <v>5309.1</v>
      </c>
      <c r="W80" s="9">
        <f t="shared" ref="W80:W102" si="4">(P80*M80)+T80+V80</f>
        <v>62151.859999999993</v>
      </c>
    </row>
    <row r="81" spans="1:23">
      <c r="A81" s="3">
        <v>61</v>
      </c>
      <c r="B81" s="3" t="s">
        <v>128</v>
      </c>
      <c r="C81" s="3" t="s">
        <v>127</v>
      </c>
      <c r="D81" s="3" t="s">
        <v>32</v>
      </c>
      <c r="E81" s="3"/>
      <c r="F81" s="3"/>
      <c r="G81" s="3"/>
      <c r="H81" s="3"/>
      <c r="I81" s="3"/>
      <c r="J81" s="3"/>
      <c r="K81" s="3">
        <v>3</v>
      </c>
      <c r="L81" s="3">
        <v>17697</v>
      </c>
      <c r="M81" s="3">
        <v>1</v>
      </c>
      <c r="N81" s="3"/>
      <c r="O81" s="3">
        <v>2.84</v>
      </c>
      <c r="P81" s="3">
        <v>50259.48</v>
      </c>
      <c r="Q81" s="4">
        <v>0</v>
      </c>
      <c r="R81" s="3">
        <v>0</v>
      </c>
      <c r="S81" s="4">
        <v>0.1</v>
      </c>
      <c r="T81" s="3">
        <v>5025.95</v>
      </c>
      <c r="U81" s="5">
        <v>0.3</v>
      </c>
      <c r="V81" s="3">
        <v>5309.1</v>
      </c>
      <c r="W81" s="9">
        <f t="shared" si="4"/>
        <v>60594.53</v>
      </c>
    </row>
    <row r="82" spans="1:23">
      <c r="A82" s="3">
        <v>62</v>
      </c>
      <c r="B82" s="3" t="s">
        <v>129</v>
      </c>
      <c r="C82" s="3" t="s">
        <v>130</v>
      </c>
      <c r="D82" s="3" t="s">
        <v>32</v>
      </c>
      <c r="E82" s="3" t="s">
        <v>222</v>
      </c>
      <c r="F82" s="3" t="s">
        <v>26</v>
      </c>
      <c r="G82" s="3"/>
      <c r="H82" s="3"/>
      <c r="I82" s="3" t="s">
        <v>34</v>
      </c>
      <c r="J82" s="3" t="s">
        <v>34</v>
      </c>
      <c r="K82" s="3">
        <v>3</v>
      </c>
      <c r="L82" s="3">
        <v>17697</v>
      </c>
      <c r="M82" s="3">
        <v>1</v>
      </c>
      <c r="N82" s="3"/>
      <c r="O82" s="3">
        <v>3.68</v>
      </c>
      <c r="P82" s="3">
        <v>65124.959999999999</v>
      </c>
      <c r="Q82" s="4">
        <v>0</v>
      </c>
      <c r="R82" s="3">
        <v>0</v>
      </c>
      <c r="S82" s="4">
        <v>0.1</v>
      </c>
      <c r="T82" s="3">
        <v>6512.5</v>
      </c>
      <c r="U82" s="5">
        <v>0.3</v>
      </c>
      <c r="V82" s="3">
        <v>5309.1</v>
      </c>
      <c r="W82" s="9">
        <f t="shared" si="4"/>
        <v>76946.559999999998</v>
      </c>
    </row>
    <row r="83" spans="1:23">
      <c r="A83" s="3">
        <v>63</v>
      </c>
      <c r="B83" s="3" t="s">
        <v>131</v>
      </c>
      <c r="C83" s="3" t="s">
        <v>132</v>
      </c>
      <c r="D83" s="3" t="s">
        <v>32</v>
      </c>
      <c r="E83" s="3"/>
      <c r="F83" s="3"/>
      <c r="G83" s="3"/>
      <c r="H83" s="3"/>
      <c r="I83" s="3"/>
      <c r="J83" s="3"/>
      <c r="K83" s="3">
        <v>2</v>
      </c>
      <c r="L83" s="3">
        <v>17697</v>
      </c>
      <c r="M83" s="3">
        <v>1.5</v>
      </c>
      <c r="N83" s="3"/>
      <c r="O83" s="3">
        <v>2.81</v>
      </c>
      <c r="P83" s="3">
        <v>49728.57</v>
      </c>
      <c r="Q83" s="4">
        <v>0</v>
      </c>
      <c r="R83" s="3">
        <v>0</v>
      </c>
      <c r="S83" s="4">
        <v>0.1</v>
      </c>
      <c r="T83" s="3">
        <v>7459.29</v>
      </c>
      <c r="U83" s="3"/>
      <c r="V83" s="3">
        <v>0</v>
      </c>
      <c r="W83" s="9">
        <f t="shared" si="4"/>
        <v>82052.14499999999</v>
      </c>
    </row>
    <row r="84" spans="1:23">
      <c r="A84" s="3">
        <v>64</v>
      </c>
      <c r="B84" s="3" t="s">
        <v>30</v>
      </c>
      <c r="C84" s="3" t="s">
        <v>133</v>
      </c>
      <c r="D84" s="3" t="s">
        <v>32</v>
      </c>
      <c r="E84" s="3"/>
      <c r="F84" s="3"/>
      <c r="G84" s="3"/>
      <c r="H84" s="3"/>
      <c r="I84" s="3"/>
      <c r="J84" s="3"/>
      <c r="K84" s="3">
        <v>2</v>
      </c>
      <c r="L84" s="3">
        <v>17697</v>
      </c>
      <c r="M84" s="3">
        <v>0.5</v>
      </c>
      <c r="N84" s="3"/>
      <c r="O84" s="3">
        <v>2.81</v>
      </c>
      <c r="P84" s="3">
        <v>49728.57</v>
      </c>
      <c r="Q84" s="4">
        <v>0</v>
      </c>
      <c r="R84" s="3">
        <v>0</v>
      </c>
      <c r="S84" s="4">
        <v>0.1</v>
      </c>
      <c r="T84" s="3">
        <v>2486.4299999999998</v>
      </c>
      <c r="U84" s="3"/>
      <c r="V84" s="3">
        <v>0</v>
      </c>
      <c r="W84" s="9">
        <f t="shared" si="4"/>
        <v>27350.715</v>
      </c>
    </row>
    <row r="85" spans="1:23">
      <c r="A85" s="3">
        <v>65</v>
      </c>
      <c r="B85" s="3" t="s">
        <v>134</v>
      </c>
      <c r="C85" s="3" t="s">
        <v>133</v>
      </c>
      <c r="D85" s="3" t="s">
        <v>32</v>
      </c>
      <c r="E85" s="3"/>
      <c r="F85" s="3"/>
      <c r="G85" s="3"/>
      <c r="H85" s="3"/>
      <c r="I85" s="3"/>
      <c r="J85" s="3"/>
      <c r="K85" s="3">
        <v>2</v>
      </c>
      <c r="L85" s="3">
        <v>17697</v>
      </c>
      <c r="M85" s="3">
        <v>0.5</v>
      </c>
      <c r="N85" s="3"/>
      <c r="O85" s="3">
        <v>2.81</v>
      </c>
      <c r="P85" s="3">
        <v>49728.57</v>
      </c>
      <c r="Q85" s="4">
        <v>0</v>
      </c>
      <c r="R85" s="3">
        <v>0</v>
      </c>
      <c r="S85" s="4">
        <v>0.1</v>
      </c>
      <c r="T85" s="3">
        <v>2486.4299999999998</v>
      </c>
      <c r="U85" s="3"/>
      <c r="V85" s="3">
        <v>0</v>
      </c>
      <c r="W85" s="9">
        <f t="shared" si="4"/>
        <v>27350.715</v>
      </c>
    </row>
    <row r="86" spans="1:23">
      <c r="A86" s="3">
        <v>66</v>
      </c>
      <c r="B86" s="3" t="s">
        <v>135</v>
      </c>
      <c r="C86" s="3" t="s">
        <v>136</v>
      </c>
      <c r="D86" s="3" t="s">
        <v>32</v>
      </c>
      <c r="E86" s="3"/>
      <c r="F86" s="3"/>
      <c r="G86" s="3"/>
      <c r="H86" s="3"/>
      <c r="I86" s="3"/>
      <c r="J86" s="3"/>
      <c r="K86" s="3">
        <v>3</v>
      </c>
      <c r="L86" s="3">
        <v>17697</v>
      </c>
      <c r="M86" s="3">
        <v>1</v>
      </c>
      <c r="N86" s="3"/>
      <c r="O86" s="3">
        <v>2.84</v>
      </c>
      <c r="P86" s="3">
        <v>50259.48</v>
      </c>
      <c r="Q86" s="4">
        <v>0</v>
      </c>
      <c r="R86" s="3">
        <v>0</v>
      </c>
      <c r="S86" s="4">
        <v>0.1</v>
      </c>
      <c r="T86" s="3">
        <v>5025.95</v>
      </c>
      <c r="U86" s="3"/>
      <c r="V86" s="3">
        <v>0</v>
      </c>
      <c r="W86" s="9">
        <f t="shared" si="4"/>
        <v>55285.43</v>
      </c>
    </row>
    <row r="87" spans="1:23">
      <c r="A87" s="3"/>
      <c r="B87" s="3" t="s">
        <v>135</v>
      </c>
      <c r="C87" s="3" t="s">
        <v>137</v>
      </c>
      <c r="D87" s="3" t="s">
        <v>32</v>
      </c>
      <c r="E87" s="3"/>
      <c r="F87" s="3"/>
      <c r="G87" s="3"/>
      <c r="H87" s="3"/>
      <c r="I87" s="3"/>
      <c r="J87" s="3"/>
      <c r="K87" s="3">
        <v>2</v>
      </c>
      <c r="L87" s="3">
        <v>17697</v>
      </c>
      <c r="M87" s="3">
        <v>0.5</v>
      </c>
      <c r="N87" s="3"/>
      <c r="O87" s="3">
        <v>2.81</v>
      </c>
      <c r="P87" s="3">
        <v>49728.57</v>
      </c>
      <c r="Q87" s="4">
        <v>0</v>
      </c>
      <c r="R87" s="3">
        <v>0</v>
      </c>
      <c r="S87" s="4">
        <v>0.1</v>
      </c>
      <c r="T87" s="3">
        <v>2486.4299999999998</v>
      </c>
      <c r="U87" s="3"/>
      <c r="V87" s="3">
        <v>0</v>
      </c>
      <c r="W87" s="9">
        <f t="shared" si="4"/>
        <v>27350.715</v>
      </c>
    </row>
    <row r="88" spans="1:23">
      <c r="A88" s="3">
        <v>67</v>
      </c>
      <c r="B88" s="3" t="s">
        <v>138</v>
      </c>
      <c r="C88" s="3" t="s">
        <v>139</v>
      </c>
      <c r="D88" s="3" t="s">
        <v>32</v>
      </c>
      <c r="E88" s="3"/>
      <c r="F88" s="3"/>
      <c r="G88" s="3"/>
      <c r="H88" s="3"/>
      <c r="I88" s="3"/>
      <c r="J88" s="3"/>
      <c r="K88" s="3">
        <v>2</v>
      </c>
      <c r="L88" s="3">
        <v>17697</v>
      </c>
      <c r="M88" s="3">
        <v>1.5</v>
      </c>
      <c r="N88" s="3"/>
      <c r="O88" s="3">
        <v>2.81</v>
      </c>
      <c r="P88" s="3">
        <v>49728.57</v>
      </c>
      <c r="Q88" s="4">
        <v>0</v>
      </c>
      <c r="R88" s="3">
        <v>0</v>
      </c>
      <c r="S88" s="4">
        <v>0.1</v>
      </c>
      <c r="T88" s="3">
        <v>7459.29</v>
      </c>
      <c r="U88" s="5">
        <v>0.3</v>
      </c>
      <c r="V88" s="3">
        <v>7963.65</v>
      </c>
      <c r="W88" s="9">
        <f t="shared" si="4"/>
        <v>90015.794999999984</v>
      </c>
    </row>
    <row r="89" spans="1:23">
      <c r="A89" s="3">
        <v>68</v>
      </c>
      <c r="B89" s="3" t="s">
        <v>140</v>
      </c>
      <c r="C89" s="3" t="s">
        <v>139</v>
      </c>
      <c r="D89" s="3" t="s">
        <v>32</v>
      </c>
      <c r="E89" s="3"/>
      <c r="F89" s="3"/>
      <c r="G89" s="3"/>
      <c r="H89" s="3"/>
      <c r="I89" s="3"/>
      <c r="J89" s="3"/>
      <c r="K89" s="3">
        <v>2</v>
      </c>
      <c r="L89" s="3">
        <v>17697</v>
      </c>
      <c r="M89" s="3">
        <v>1.5</v>
      </c>
      <c r="N89" s="3"/>
      <c r="O89" s="3">
        <v>2.81</v>
      </c>
      <c r="P89" s="3">
        <v>49728.57</v>
      </c>
      <c r="Q89" s="4">
        <v>0</v>
      </c>
      <c r="R89" s="3">
        <v>0</v>
      </c>
      <c r="S89" s="4">
        <v>0.1</v>
      </c>
      <c r="T89" s="3">
        <v>7459.29</v>
      </c>
      <c r="U89" s="5">
        <v>0.3</v>
      </c>
      <c r="V89" s="3">
        <v>7963.65</v>
      </c>
      <c r="W89" s="9">
        <f t="shared" si="4"/>
        <v>90015.794999999984</v>
      </c>
    </row>
    <row r="90" spans="1:23">
      <c r="A90" s="3"/>
      <c r="B90" s="3" t="s">
        <v>134</v>
      </c>
      <c r="C90" s="3" t="s">
        <v>132</v>
      </c>
      <c r="D90" s="3" t="s">
        <v>32</v>
      </c>
      <c r="E90" s="3"/>
      <c r="F90" s="3"/>
      <c r="G90" s="3"/>
      <c r="H90" s="3"/>
      <c r="I90" s="3"/>
      <c r="J90" s="3"/>
      <c r="K90" s="3">
        <v>2</v>
      </c>
      <c r="L90" s="3">
        <v>17697</v>
      </c>
      <c r="M90" s="3">
        <v>0.5</v>
      </c>
      <c r="N90" s="3"/>
      <c r="O90" s="3">
        <v>2.81</v>
      </c>
      <c r="P90" s="3">
        <v>49728.57</v>
      </c>
      <c r="Q90" s="4">
        <v>0</v>
      </c>
      <c r="R90" s="3">
        <v>0</v>
      </c>
      <c r="S90" s="4">
        <v>0.1</v>
      </c>
      <c r="T90" s="3">
        <v>2486.4299999999998</v>
      </c>
      <c r="U90" s="3"/>
      <c r="V90" s="3">
        <v>0</v>
      </c>
      <c r="W90" s="9">
        <f t="shared" si="4"/>
        <v>27350.715</v>
      </c>
    </row>
    <row r="91" spans="1:23">
      <c r="A91" s="3">
        <v>69</v>
      </c>
      <c r="B91" s="3" t="s">
        <v>141</v>
      </c>
      <c r="C91" s="3" t="s">
        <v>142</v>
      </c>
      <c r="D91" s="3" t="s">
        <v>32</v>
      </c>
      <c r="E91" s="3"/>
      <c r="F91" s="3"/>
      <c r="G91" s="3"/>
      <c r="H91" s="3"/>
      <c r="I91" s="3"/>
      <c r="J91" s="3"/>
      <c r="K91" s="3">
        <v>2</v>
      </c>
      <c r="L91" s="3">
        <v>17697</v>
      </c>
      <c r="M91" s="3">
        <v>1.5</v>
      </c>
      <c r="N91" s="3"/>
      <c r="O91" s="3">
        <v>2.81</v>
      </c>
      <c r="P91" s="3">
        <v>49728.57</v>
      </c>
      <c r="Q91" s="4">
        <v>0</v>
      </c>
      <c r="R91" s="3">
        <v>0</v>
      </c>
      <c r="S91" s="4">
        <v>0.1</v>
      </c>
      <c r="T91" s="3">
        <v>7459.29</v>
      </c>
      <c r="U91" s="5">
        <v>0.3</v>
      </c>
      <c r="V91" s="3">
        <v>7963.65</v>
      </c>
      <c r="W91" s="9">
        <f t="shared" si="4"/>
        <v>90015.794999999984</v>
      </c>
    </row>
    <row r="92" spans="1:23">
      <c r="A92" s="3"/>
      <c r="B92" s="3" t="s">
        <v>143</v>
      </c>
      <c r="C92" s="3" t="s">
        <v>142</v>
      </c>
      <c r="D92" s="3" t="s">
        <v>32</v>
      </c>
      <c r="E92" s="3"/>
      <c r="F92" s="3"/>
      <c r="G92" s="3"/>
      <c r="H92" s="3"/>
      <c r="I92" s="3"/>
      <c r="J92" s="3"/>
      <c r="K92" s="3">
        <v>2</v>
      </c>
      <c r="L92" s="3">
        <v>17697</v>
      </c>
      <c r="M92" s="3">
        <v>0.25</v>
      </c>
      <c r="N92" s="3"/>
      <c r="O92" s="3">
        <v>2.81</v>
      </c>
      <c r="P92" s="3">
        <v>49728.57</v>
      </c>
      <c r="Q92" s="4">
        <v>0</v>
      </c>
      <c r="R92" s="3">
        <v>0</v>
      </c>
      <c r="S92" s="4">
        <v>0.1</v>
      </c>
      <c r="T92" s="3">
        <v>1243.21</v>
      </c>
      <c r="U92" s="5">
        <v>0.3</v>
      </c>
      <c r="V92" s="3">
        <v>1327.28</v>
      </c>
      <c r="W92" s="9">
        <f t="shared" si="4"/>
        <v>15002.632500000002</v>
      </c>
    </row>
    <row r="93" spans="1:23">
      <c r="A93" s="3"/>
      <c r="B93" s="3" t="s">
        <v>108</v>
      </c>
      <c r="C93" s="3" t="s">
        <v>142</v>
      </c>
      <c r="D93" s="3" t="s">
        <v>32</v>
      </c>
      <c r="E93" s="3"/>
      <c r="F93" s="3"/>
      <c r="G93" s="3"/>
      <c r="H93" s="3"/>
      <c r="I93" s="3"/>
      <c r="J93" s="3"/>
      <c r="K93" s="3">
        <v>2</v>
      </c>
      <c r="L93" s="3">
        <v>17697</v>
      </c>
      <c r="M93" s="3">
        <v>0.25</v>
      </c>
      <c r="N93" s="3"/>
      <c r="O93" s="3">
        <v>2.81</v>
      </c>
      <c r="P93" s="3">
        <v>49728.57</v>
      </c>
      <c r="Q93" s="4">
        <v>0</v>
      </c>
      <c r="R93" s="3">
        <v>0</v>
      </c>
      <c r="S93" s="4">
        <v>0.1</v>
      </c>
      <c r="T93" s="3">
        <v>1243.21</v>
      </c>
      <c r="U93" s="5">
        <v>0.3</v>
      </c>
      <c r="V93" s="3">
        <v>1327.28</v>
      </c>
      <c r="W93" s="9">
        <f t="shared" si="4"/>
        <v>15002.632500000002</v>
      </c>
    </row>
    <row r="94" spans="1:23">
      <c r="A94" s="3">
        <v>70</v>
      </c>
      <c r="B94" s="3" t="s">
        <v>144</v>
      </c>
      <c r="C94" s="3" t="s">
        <v>145</v>
      </c>
      <c r="D94" s="3" t="s">
        <v>32</v>
      </c>
      <c r="E94" s="3"/>
      <c r="F94" s="3"/>
      <c r="G94" s="3"/>
      <c r="H94" s="3"/>
      <c r="I94" s="3"/>
      <c r="J94" s="3"/>
      <c r="K94" s="3">
        <v>2</v>
      </c>
      <c r="L94" s="3">
        <v>17697</v>
      </c>
      <c r="M94" s="3">
        <v>0.5</v>
      </c>
      <c r="N94" s="3"/>
      <c r="O94" s="3">
        <v>2.81</v>
      </c>
      <c r="P94" s="3">
        <v>49728.57</v>
      </c>
      <c r="Q94" s="4">
        <v>0</v>
      </c>
      <c r="R94" s="3">
        <v>0</v>
      </c>
      <c r="S94" s="4">
        <v>0.1</v>
      </c>
      <c r="T94" s="3">
        <v>2486.4299999999998</v>
      </c>
      <c r="U94" s="3"/>
      <c r="V94" s="3"/>
      <c r="W94" s="9">
        <f t="shared" si="4"/>
        <v>27350.715</v>
      </c>
    </row>
    <row r="95" spans="1:23">
      <c r="A95" s="3">
        <v>71</v>
      </c>
      <c r="B95" s="3" t="s">
        <v>146</v>
      </c>
      <c r="C95" s="3" t="s">
        <v>145</v>
      </c>
      <c r="D95" s="3" t="s">
        <v>32</v>
      </c>
      <c r="E95" s="3"/>
      <c r="F95" s="3"/>
      <c r="G95" s="3"/>
      <c r="H95" s="3"/>
      <c r="I95" s="3"/>
      <c r="J95" s="3"/>
      <c r="K95" s="3">
        <v>2</v>
      </c>
      <c r="L95" s="3">
        <v>17697</v>
      </c>
      <c r="M95" s="3">
        <v>0.5</v>
      </c>
      <c r="N95" s="3"/>
      <c r="O95" s="3">
        <v>2.81</v>
      </c>
      <c r="P95" s="3">
        <v>49728.57</v>
      </c>
      <c r="Q95" s="4">
        <v>0</v>
      </c>
      <c r="R95" s="3">
        <v>0</v>
      </c>
      <c r="S95" s="4">
        <v>0.1</v>
      </c>
      <c r="T95" s="3">
        <v>2486.4299999999998</v>
      </c>
      <c r="U95" s="3"/>
      <c r="V95" s="3"/>
      <c r="W95" s="9">
        <f t="shared" si="4"/>
        <v>27350.715</v>
      </c>
    </row>
    <row r="96" spans="1:23">
      <c r="A96" s="3">
        <v>72</v>
      </c>
      <c r="B96" s="3" t="s">
        <v>85</v>
      </c>
      <c r="C96" s="3" t="s">
        <v>147</v>
      </c>
      <c r="D96" s="3" t="s">
        <v>32</v>
      </c>
      <c r="E96" s="3"/>
      <c r="F96" s="3"/>
      <c r="G96" s="3"/>
      <c r="H96" s="3"/>
      <c r="I96" s="3"/>
      <c r="J96" s="3"/>
      <c r="K96" s="3">
        <v>2</v>
      </c>
      <c r="L96" s="3">
        <v>17697</v>
      </c>
      <c r="M96" s="3">
        <v>1</v>
      </c>
      <c r="N96" s="3"/>
      <c r="O96" s="3">
        <v>2.81</v>
      </c>
      <c r="P96" s="3">
        <v>49728.57</v>
      </c>
      <c r="Q96" s="4">
        <v>0</v>
      </c>
      <c r="R96" s="3">
        <v>0</v>
      </c>
      <c r="S96" s="4">
        <v>0.1</v>
      </c>
      <c r="T96" s="3">
        <v>4972.8599999999997</v>
      </c>
      <c r="U96" s="3"/>
      <c r="V96" s="3"/>
      <c r="W96" s="9">
        <f t="shared" si="4"/>
        <v>54701.43</v>
      </c>
    </row>
    <row r="97" spans="1:23">
      <c r="A97" s="3">
        <v>73</v>
      </c>
      <c r="B97" s="3" t="s">
        <v>148</v>
      </c>
      <c r="C97" s="3" t="s">
        <v>149</v>
      </c>
      <c r="D97" s="3" t="s">
        <v>32</v>
      </c>
      <c r="E97" s="3"/>
      <c r="F97" s="3"/>
      <c r="G97" s="3"/>
      <c r="H97" s="3"/>
      <c r="I97" s="3"/>
      <c r="J97" s="3"/>
      <c r="K97" s="3">
        <v>4</v>
      </c>
      <c r="L97" s="3">
        <v>17697</v>
      </c>
      <c r="M97" s="3">
        <v>1</v>
      </c>
      <c r="N97" s="3"/>
      <c r="O97" s="3">
        <v>2.89</v>
      </c>
      <c r="P97" s="3">
        <v>51144.33</v>
      </c>
      <c r="Q97" s="4">
        <v>0</v>
      </c>
      <c r="R97" s="3">
        <v>0</v>
      </c>
      <c r="S97" s="4">
        <v>0.1</v>
      </c>
      <c r="T97" s="3">
        <v>5114.43</v>
      </c>
      <c r="U97" s="3"/>
      <c r="V97" s="3"/>
      <c r="W97" s="9">
        <f t="shared" si="4"/>
        <v>56258.76</v>
      </c>
    </row>
    <row r="98" spans="1:23">
      <c r="A98" s="3">
        <v>74</v>
      </c>
      <c r="B98" s="3" t="s">
        <v>150</v>
      </c>
      <c r="C98" s="3" t="s">
        <v>151</v>
      </c>
      <c r="D98" s="3" t="s">
        <v>32</v>
      </c>
      <c r="E98" s="3"/>
      <c r="F98" s="3"/>
      <c r="G98" s="3"/>
      <c r="H98" s="3"/>
      <c r="I98" s="3"/>
      <c r="J98" s="3"/>
      <c r="K98" s="3">
        <v>4</v>
      </c>
      <c r="L98" s="3">
        <v>17697</v>
      </c>
      <c r="M98" s="3">
        <v>0.5</v>
      </c>
      <c r="N98" s="3"/>
      <c r="O98" s="3">
        <v>2.89</v>
      </c>
      <c r="P98" s="3">
        <v>51144.33</v>
      </c>
      <c r="Q98" s="4">
        <v>0</v>
      </c>
      <c r="R98" s="3">
        <v>0</v>
      </c>
      <c r="S98" s="4">
        <v>0.1</v>
      </c>
      <c r="T98" s="3">
        <v>2557.2199999999998</v>
      </c>
      <c r="U98" s="3"/>
      <c r="V98" s="3"/>
      <c r="W98" s="9">
        <f t="shared" si="4"/>
        <v>28129.385000000002</v>
      </c>
    </row>
    <row r="99" spans="1:23">
      <c r="A99" s="3">
        <v>75</v>
      </c>
      <c r="B99" s="3" t="s">
        <v>152</v>
      </c>
      <c r="C99" s="3" t="s">
        <v>153</v>
      </c>
      <c r="D99" s="3" t="s">
        <v>32</v>
      </c>
      <c r="E99" s="3"/>
      <c r="F99" s="3"/>
      <c r="G99" s="3"/>
      <c r="H99" s="3"/>
      <c r="I99" s="3"/>
      <c r="J99" s="3"/>
      <c r="K99" s="3">
        <v>1</v>
      </c>
      <c r="L99" s="3">
        <v>17697</v>
      </c>
      <c r="M99" s="3">
        <v>1</v>
      </c>
      <c r="N99" s="3"/>
      <c r="O99" s="3">
        <v>2.77</v>
      </c>
      <c r="P99" s="3">
        <v>49020.69</v>
      </c>
      <c r="Q99" s="4">
        <v>0</v>
      </c>
      <c r="R99" s="3">
        <v>0</v>
      </c>
      <c r="S99" s="4">
        <v>0.1</v>
      </c>
      <c r="T99" s="3">
        <v>4902.07</v>
      </c>
      <c r="U99" s="3"/>
      <c r="V99" s="3">
        <v>14945.67</v>
      </c>
      <c r="W99" s="9">
        <f t="shared" si="4"/>
        <v>68868.430000000008</v>
      </c>
    </row>
    <row r="100" spans="1:23">
      <c r="A100" s="3">
        <v>76</v>
      </c>
      <c r="B100" s="3" t="s">
        <v>154</v>
      </c>
      <c r="C100" s="3" t="s">
        <v>153</v>
      </c>
      <c r="D100" s="3" t="s">
        <v>32</v>
      </c>
      <c r="E100" s="3"/>
      <c r="F100" s="3"/>
      <c r="G100" s="3"/>
      <c r="H100" s="3"/>
      <c r="I100" s="3"/>
      <c r="J100" s="3"/>
      <c r="K100" s="3">
        <v>1</v>
      </c>
      <c r="L100" s="3">
        <v>17697</v>
      </c>
      <c r="M100" s="3">
        <v>1</v>
      </c>
      <c r="N100" s="3"/>
      <c r="O100" s="3">
        <v>2.77</v>
      </c>
      <c r="P100" s="3">
        <v>49020.69</v>
      </c>
      <c r="Q100" s="4">
        <v>0</v>
      </c>
      <c r="R100" s="3">
        <v>0</v>
      </c>
      <c r="S100" s="4">
        <v>0.1</v>
      </c>
      <c r="T100" s="3">
        <v>4902.07</v>
      </c>
      <c r="U100" s="3"/>
      <c r="V100" s="3">
        <v>14945.67</v>
      </c>
      <c r="W100" s="9">
        <f t="shared" si="4"/>
        <v>68868.430000000008</v>
      </c>
    </row>
    <row r="101" spans="1:23">
      <c r="A101" s="3">
        <v>77</v>
      </c>
      <c r="B101" s="3" t="s">
        <v>155</v>
      </c>
      <c r="C101" s="3" t="s">
        <v>153</v>
      </c>
      <c r="D101" s="3" t="s">
        <v>32</v>
      </c>
      <c r="E101" s="3"/>
      <c r="F101" s="3"/>
      <c r="G101" s="3"/>
      <c r="H101" s="3"/>
      <c r="I101" s="3"/>
      <c r="J101" s="3"/>
      <c r="K101" s="3">
        <v>1</v>
      </c>
      <c r="L101" s="3">
        <v>17697</v>
      </c>
      <c r="M101" s="3">
        <v>1</v>
      </c>
      <c r="N101" s="3"/>
      <c r="O101" s="3">
        <v>2.77</v>
      </c>
      <c r="P101" s="3">
        <v>49020.69</v>
      </c>
      <c r="Q101" s="4">
        <v>0</v>
      </c>
      <c r="R101" s="3">
        <v>0</v>
      </c>
      <c r="S101" s="4">
        <v>0.1</v>
      </c>
      <c r="T101" s="3">
        <v>4902.07</v>
      </c>
      <c r="U101" s="3"/>
      <c r="V101" s="3">
        <v>14945.67</v>
      </c>
      <c r="W101" s="9">
        <f t="shared" si="4"/>
        <v>68868.430000000008</v>
      </c>
    </row>
    <row r="102" spans="1:23">
      <c r="A102" s="3"/>
      <c r="B102" s="3" t="s">
        <v>156</v>
      </c>
      <c r="C102" s="3" t="s">
        <v>157</v>
      </c>
      <c r="D102" s="3" t="s">
        <v>32</v>
      </c>
      <c r="E102" s="3"/>
      <c r="F102" s="3"/>
      <c r="G102" s="3"/>
      <c r="H102" s="3"/>
      <c r="I102" s="3"/>
      <c r="J102" s="3"/>
      <c r="K102" s="3">
        <v>2</v>
      </c>
      <c r="L102" s="3">
        <v>17697</v>
      </c>
      <c r="M102" s="3">
        <v>1</v>
      </c>
      <c r="N102" s="3"/>
      <c r="O102" s="3">
        <v>2.81</v>
      </c>
      <c r="P102" s="3">
        <v>49728.57</v>
      </c>
      <c r="Q102" s="4">
        <v>0</v>
      </c>
      <c r="R102" s="3">
        <v>0</v>
      </c>
      <c r="S102" s="4">
        <v>0.1</v>
      </c>
      <c r="T102" s="3">
        <v>4972.8599999999997</v>
      </c>
      <c r="U102" s="3"/>
      <c r="V102" s="3"/>
      <c r="W102" s="9">
        <f t="shared" si="4"/>
        <v>54701.43</v>
      </c>
    </row>
    <row r="103" spans="1:23">
      <c r="A103" s="3" t="s">
        <v>158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>
        <v>20</v>
      </c>
      <c r="N103" s="3"/>
      <c r="O103" s="3"/>
      <c r="P103" s="6">
        <v>1162870</v>
      </c>
      <c r="Q103" s="3" t="s">
        <v>223</v>
      </c>
      <c r="R103" s="3" t="s">
        <v>223</v>
      </c>
      <c r="S103" s="3"/>
      <c r="T103" s="7">
        <v>101297.66</v>
      </c>
      <c r="U103" s="3">
        <v>2.4</v>
      </c>
      <c r="V103" s="7">
        <v>87309.81</v>
      </c>
      <c r="W103" s="7">
        <f>SUM(W80:W102)</f>
        <v>1201583.7599999998</v>
      </c>
    </row>
    <row r="104" spans="1:23">
      <c r="A104" s="3" t="s">
        <v>159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>
        <v>87.254999999999995</v>
      </c>
      <c r="N104" s="3"/>
      <c r="O104" s="3"/>
      <c r="P104" s="6">
        <v>1162870</v>
      </c>
      <c r="Q104" s="3" t="s">
        <v>223</v>
      </c>
      <c r="R104" s="3" t="s">
        <v>223</v>
      </c>
      <c r="S104" s="3"/>
      <c r="T104" s="7">
        <v>735643</v>
      </c>
      <c r="U104" s="3">
        <v>7.85</v>
      </c>
      <c r="V104" s="7">
        <v>329919.75</v>
      </c>
      <c r="W104" s="7">
        <f>W13+W75+W78+W60+W103</f>
        <v>8421991.6570999995</v>
      </c>
    </row>
    <row r="106" spans="1:23">
      <c r="B106" t="s">
        <v>160</v>
      </c>
      <c r="K106" t="s">
        <v>23</v>
      </c>
      <c r="W106" s="8"/>
    </row>
    <row r="107" spans="1:23">
      <c r="C107" t="s">
        <v>161</v>
      </c>
      <c r="K107" t="s">
        <v>162</v>
      </c>
    </row>
    <row r="109" spans="1:23">
      <c r="B109" t="s">
        <v>36</v>
      </c>
      <c r="K109" t="s">
        <v>35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2021-07-07T05:43:20Z</dcterms:modified>
</cp:coreProperties>
</file>